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a0a76b5841e4773" /></Relationships>
</file>

<file path=xl/workbook.xml><?xml version="1.0" encoding="utf-8"?>
<x:workbook xmlns:x="http://schemas.openxmlformats.org/spreadsheetml/2006/main">
  <x:sheets>
    <x:sheet xmlns:r="http://schemas.openxmlformats.org/officeDocument/2006/relationships" name="Dashboard" sheetId="1" r:id="R7b49077448514735"/>
    <x:sheet xmlns:r="http://schemas.openxmlformats.org/officeDocument/2006/relationships" name="Assumptions" sheetId="2" r:id="R58903a8d2fc446c0"/>
    <x:sheet xmlns:r="http://schemas.openxmlformats.org/officeDocument/2006/relationships" name="Cash Flow" sheetId="3" r:id="Rfe5583ccd8b642db"/>
    <x:sheet xmlns:r="http://schemas.openxmlformats.org/officeDocument/2006/relationships" name="Initiatives" sheetId="4" r:id="Rf2e614478fc94519"/>
    <x:sheet xmlns:r="http://schemas.openxmlformats.org/officeDocument/2006/relationships" name="Delivery" sheetId="5" r:id="R7a8fb9b6ad6b4272"/>
    <x:sheet xmlns:r="http://schemas.openxmlformats.org/officeDocument/2006/relationships" name="Guide" sheetId="6" r:id="R8c173aa29e0540c2"/>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0;(#,##0.0);&quot;–&quot;"/>
    <x:numFmt numFmtId="201" formatCode="0.0%;(0.0%);&quot;–&quot;"/>
    <x:numFmt numFmtId="202" formatCode="0"/>
    <x:numFmt numFmtId="203" formatCode="0.00&quot;x&quot;"/>
    <x:numFmt numFmtId="204" formatCode="mm/dd/yy"/>
    <x:numFmt numFmtId="205" formatCode="0.00;(0.00);0.00"/>
  </x:numFmts>
  <x:fonts count="14">
    <x:font>
      <x:sz val="11"/>
      <x:name val="Carlito"/>
    </x:font>
    <x:font>
      <x:sz val="10"/>
      <x:color rgb="FF1A1A18"/>
      <x:name val="Arial"/>
    </x:font>
    <x:font>
      <x:b/>
      <x:sz val="16"/>
      <x:color rgb="FF1A1A18"/>
      <x:name val="Arial"/>
    </x:font>
    <x:font>
      <x:i/>
      <x:sz val="10"/>
      <x:color rgb="FF5C5C54"/>
      <x:name val="Arial"/>
    </x:font>
    <x:font>
      <x:sz val="10"/>
      <x:color rgb="FF00804A"/>
      <x:name val="Arial"/>
    </x:font>
    <x:font>
      <x:b/>
      <x:sz val="10"/>
      <x:color rgb="FFFFFFFF"/>
      <x:name val="Arial"/>
    </x:font>
    <x:font>
      <x:sz val="10"/>
      <x:color rgb="FF0000FF"/>
      <x:name val="Arial"/>
    </x:font>
    <x:font>
      <x:sz val="10"/>
      <x:color rgb="FF000000"/>
      <x:name val="Arial"/>
    </x:font>
    <x:font>
      <x:sz val="10"/>
      <x:color rgb="FF5C5C54"/>
      <x:name val="Arial"/>
    </x:font>
    <x:font>
      <x:b/>
      <x:sz val="10"/>
      <x:color rgb="FF1A1A18"/>
      <x:name val="Arial"/>
    </x:font>
    <x:font>
      <x:b/>
      <x:sz val="10"/>
      <x:color rgb="FF00804A"/>
      <x:name val="Arial"/>
    </x:font>
    <x:font>
      <x:b/>
      <x:sz val="10"/>
      <x:color rgb="FF000000"/>
      <x:name val="Arial"/>
    </x:font>
    <x:font>
      <x:i/>
      <x:sz val="10"/>
      <x:color rgb="FF1A1A18"/>
      <x:name val="Arial"/>
    </x:font>
    <x:font>
      <x:sz val="10"/>
      <x:color rgb="FFFFFFFF"/>
      <x:name val="Arial"/>
    </x:font>
  </x:fonts>
  <x:fills count="5">
    <x:fill>
      <x:patternFill patternType="none"/>
    </x:fill>
    <x:fill>
      <x:patternFill patternType="gray125"/>
    </x:fill>
    <x:fill>
      <x:patternFill patternType="solid">
        <x:fgColor rgb="FFFFF3CD"/>
      </x:patternFill>
    </x:fill>
    <x:fill>
      <x:patternFill patternType="solid">
        <x:fgColor rgb="FF173D34"/>
      </x:patternFill>
    </x:fill>
    <x:fill>
      <x:patternFill patternType="solid">
        <x:fgColor rgb="FFF7F5F0"/>
      </x:patternFill>
    </x:fill>
  </x:fills>
  <x:borders count="2">
    <x:border/>
    <x:border>
      <x:left style="dotted">
        <x:color rgb="FF79602E"/>
      </x:left>
      <x:right style="dotted">
        <x:color rgb="FF79602E"/>
      </x:right>
      <x:top style="dotted">
        <x:color rgb="FF79602E"/>
      </x:top>
      <x:bottom style="dotted">
        <x:color rgb="FF79602E"/>
      </x:bottom>
    </x:border>
  </x:borders>
  <x:cellStyleXfs count="1">
    <x:xf numFmtId="0" fontId="0" fillId="0" borderId="0"/>
  </x:cellStyleXfs>
  <x:cellXfs count="5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1"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5" fillId="3" borderId="0" xfId="0" applyNumberFormat="1" applyFont="1" applyFill="1" applyBorder="1" applyAlignment="1">
      <x:alignment horizontal="center" vertical="center" wrapText="1"/>
    </x:xf>
    <x:xf numFmtId="0" fontId="6"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6"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201" fontId="6" fillId="2" borderId="0" xfId="0" applyNumberFormat="1" applyFont="1" applyFill="1" applyBorder="1" applyAlignment="1">
      <x:alignment vertical="center"/>
    </x:xf>
    <x:xf numFmtId="202" fontId="6" fillId="2"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203" fontId="4" fillId="4" borderId="0" xfId="0" applyNumberFormat="1" applyFont="1" applyFill="1" applyBorder="1" applyAlignment="1">
      <x:alignment vertical="center"/>
    </x:xf>
    <x:xf numFmtId="203" fontId="6" fillId="2" borderId="0" xfId="0" applyNumberFormat="1" applyFont="1" applyFill="1" applyBorder="1" applyAlignment="1">
      <x:alignment vertical="center"/>
    </x:xf>
    <x:xf numFmtId="202" fontId="4"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204"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200" fontId="6" fillId="2" borderId="0" xfId="0" applyNumberFormat="1" applyFont="1" applyFill="1" applyBorder="1" applyAlignment="1">
      <x:alignment vertical="center" wrapText="1"/>
    </x:xf>
    <x:xf numFmtId="201" fontId="6" fillId="2" borderId="0" xfId="0" applyNumberFormat="1" applyFont="1" applyFill="1" applyBorder="1" applyAlignment="1">
      <x:alignment vertical="center" wrapText="1"/>
    </x:xf>
    <x:xf numFmtId="202" fontId="6" fillId="2" borderId="0" xfId="0" applyNumberFormat="1" applyFont="1" applyFill="1" applyBorder="1" applyAlignment="1">
      <x:alignment vertical="center" wrapText="1"/>
    </x:xf>
    <x:xf numFmtId="204" fontId="1" fillId="2" borderId="0" xfId="0" applyNumberFormat="1" applyFont="1" applyFill="1" applyBorder="1" applyAlignment="1">
      <x:alignment vertical="center" wrapText="1"/>
    </x:xf>
    <x:xf numFmtId="0" fontId="8" fillId="0"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1" fontId="4"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0" fontId="10" fillId="0" borderId="0" xfId="0" applyNumberFormat="1" applyFont="1" applyFill="1" applyBorder="1" applyAlignment="1">
      <x:alignment vertical="center"/>
    </x:xf>
    <x:xf numFmtId="0" fontId="11" fillId="0" borderId="0" xfId="0" applyNumberFormat="1" applyFont="1" applyFill="1" applyBorder="1" applyAlignment="1">
      <x:alignment vertical="center"/>
    </x:xf>
    <x:xf numFmtId="200" fontId="7"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0" fontId="9" fillId="4" borderId="0" xfId="0" applyNumberFormat="1" applyFont="1" applyFill="1" applyBorder="1" applyAlignment="1">
      <x:alignment vertical="center"/>
    </x:xf>
    <x:xf numFmtId="200" fontId="10" fillId="0" borderId="0" xfId="0" applyNumberFormat="1" applyFont="1" applyFill="1" applyBorder="1" applyAlignment="1">
      <x:alignment vertical="center"/>
    </x:xf>
    <x:xf numFmtId="200" fontId="9" fillId="0" borderId="0" xfId="0" applyNumberFormat="1" applyFont="1" applyFill="1" applyBorder="1" applyAlignment="1">
      <x:alignment vertical="center"/>
    </x:xf>
    <x:xf numFmtId="200" fontId="11" fillId="0" borderId="0" xfId="0" applyNumberFormat="1" applyFont="1" applyFill="1" applyBorder="1" applyAlignment="1">
      <x:alignment vertical="center"/>
    </x:xf>
    <x:xf numFmtId="0" fontId="9"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7" fillId="4" borderId="0" xfId="0" applyNumberFormat="1" applyFont="1" applyFill="1" applyBorder="1" applyAlignment="1">
      <x:alignment vertical="center"/>
    </x:xf>
    <x:xf numFmtId="0" fontId="9" fillId="4" borderId="0" xfId="0" applyNumberFormat="1" applyFont="1" applyFill="1" applyBorder="1" applyAlignment="1">
      <x:alignment vertical="center" wrapText="1"/>
    </x:xf>
    <x:xf numFmtId="200" fontId="11" fillId="4"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0" fontId="9" fillId="3" borderId="0" xfId="0" applyNumberFormat="1" applyFont="1" applyFill="1" applyBorder="1" applyAlignment="1">
      <x:alignment vertical="center"/>
    </x:xf>
    <x:xf numFmtId="0" fontId="12" fillId="0" borderId="0" xfId="0" applyNumberFormat="1" applyFont="1" applyFill="1" applyBorder="1" applyAlignment="1">
      <x:alignment vertical="center"/>
    </x:xf>
    <x:xf numFmtId="0" fontId="9" fillId="3" borderId="0" xfId="0" applyNumberFormat="1" applyFont="1" applyFill="1" applyBorder="1" applyAlignment="1">
      <x:alignment horizontal="center" vertical="center" wrapText="1"/>
    </x:xf>
    <x:xf numFmtId="0" fontId="13"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3" fontId="1" fillId="2" borderId="0" xfId="0" applyNumberFormat="1" applyFont="1" applyFill="1" applyBorder="1" applyAlignment="1">
      <x:alignment vertical="center"/>
    </x:xf>
    <x:xf numFmtId="200" fontId="1" fillId="2" borderId="0" xfId="0" applyNumberFormat="1" applyFont="1" applyFill="1" applyBorder="1" applyAlignment="1">
      <x:alignment vertical="center" wrapText="1"/>
    </x:xf>
  </x:cellXfs>
  <x:cellStyles count="1">
    <x:cellStyle name="Normal" xfId="0"/>
  </x:cellStyles>
  <x:dxfs count="17">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19884b16f4f4717" /><Relationship Type="http://schemas.openxmlformats.org/officeDocument/2006/relationships/theme" Target="/xl/theme/theme1.xml" Id="Rb1cd94dcb3204aae" /><Relationship Type="http://schemas.openxmlformats.org/officeDocument/2006/relationships/sharedStrings" Target="/xl/sharedStrings.xml" Id="R8fe776b480c34930" /><Relationship Type="http://schemas.openxmlformats.org/officeDocument/2006/relationships/worksheet" Target="/xl/worksheets/sheet1.xml" Id="R7b49077448514735" /><Relationship Type="http://schemas.openxmlformats.org/officeDocument/2006/relationships/worksheet" Target="/xl/worksheets/sheet2.xml" Id="R58903a8d2fc446c0" /><Relationship Type="http://schemas.openxmlformats.org/officeDocument/2006/relationships/worksheet" Target="/xl/worksheets/sheet3.xml" Id="Rfe5583ccd8b642db" /><Relationship Type="http://schemas.openxmlformats.org/officeDocument/2006/relationships/worksheet" Target="/xl/worksheets/sheet4.xml" Id="Rf2e614478fc94519" /><Relationship Type="http://schemas.openxmlformats.org/officeDocument/2006/relationships/worksheet" Target="/xl/worksheets/sheet5.xml" Id="R7a8fb9b6ad6b4272" /><Relationship Type="http://schemas.openxmlformats.org/officeDocument/2006/relationships/worksheet" Target="/xl/worksheets/sheet6.xml" Id="R8c173aa29e0540c2" /></Relationships>
</file>

<file path=xl/tables/table1.xml><?xml version="1.0" encoding="utf-8"?>
<x:table xmlns:x="http://schemas.openxmlformats.org/spreadsheetml/2006/main" id="1" name="SynergyInitiatives" displayName="SynergyInitiatives" ref="C6:AD16" headerRowCount="1" totalsRowCount="0" totalsRowShown="0">
  <x:autoFilter ref="C6:AD16"/>
  <x:tableColumns count="28">
    <x:tableColumn id="1" name="ID"/>
    <x:tableColumn id="2" name="Initiative"/>
    <x:tableColumn id="3" name="Type"/>
    <x:tableColumn id="4" name="Annual revenue"/>
    <x:tableColumn id="5" name="Contribution margin"/>
    <x:tableColumn id="6" name="Annual cost saving"/>
    <x:tableColumn id="7" name="Annual dis-synergy"/>
    <x:tableColumn id="8" name="One-time cost"/>
    <x:tableColumn id="9" name="Capex at close"/>
    <x:tableColumn id="10" name="Working capital at close"/>
    <x:tableColumn id="11" name="Start month"/>
    <x:tableColumn id="12" name="Ramp months"/>
    <x:tableColumn id="13" name="Probability"/>
    <x:tableColumn id="14" name="Tax rate"/>
    <x:tableColumn id="15" name="Cost deductible %"/>
    <x:tableColumn id="16" name="Operating owner"/>
    <x:tableColumn id="17" name="Integration action"/>
    <x:tableColumn id="18" name="Workflow dependency"/>
    <x:tableColumn id="19" name="Revenue disruption risk"/>
    <x:tableColumn id="20" name="Evidence"/>
    <x:tableColumn id="21" name="Missing input / finding"/>
    <x:tableColumn id="22" name="Decision"/>
    <x:tableColumn id="23" name="Treatment"/>
    <x:tableColumn id="24" name="Due date"/>
    <x:tableColumn id="25" name="Basis"/>
    <x:tableColumn id="26" name="Include?"/>
    <x:tableColumn id="27" name="Economic inputs"/>
    <x:tableColumn id="28" name="Operating handoff"/>
  </x:tableColumns>
  <x:tableStyleInfo name="TableStyleLight1" showFirstColumn="0" showLastColumn="0" showRowStripes="1" showColumnStripes="0"/>
</x:table>
</file>

<file path=xl/tables/table2.xml><?xml version="1.0" encoding="utf-8"?>
<x:table xmlns:x="http://schemas.openxmlformats.org/spreadsheetml/2006/main" id="2" name="SynergyDelivery" displayName="SynergyDelivery" ref="C6:P66" headerRowCount="1" totalsRowCount="0" totalsRowShown="0">
  <x:autoFilter ref="C6:P66"/>
  <x:tableColumns count="14">
    <x:tableColumn id="1" name="ID"/>
    <x:tableColumn id="2" name="Year"/>
    <x:tableColumn id="3" name="Initiative"/>
    <x:tableColumn id="4" name="Operating owner"/>
    <x:tableColumn id="5" name="Planned benefit"/>
    <x:tableColumn id="6" name="Actual benefit"/>
    <x:tableColumn id="7" name="Benefit variance"/>
    <x:tableColumn id="8" name="Planned cash cost"/>
    <x:tableColumn id="9" name="Actual cash cost"/>
    <x:tableColumn id="10" name="Cost variance"/>
    <x:tableColumn id="11" name="Planned net cash"/>
    <x:tableColumn id="12" name="Actual net cash"/>
    <x:tableColumn id="13" name="Net variance"/>
    <x:tableColumn id="14" name="Next action / decision"/>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table" Target="/xl/tables/table1.xml" Id="R726b1a9ea6f84040" /></Relationships>
</file>

<file path=xl/worksheets/_rels/sheet5.xml.rels>&#65279;<?xml version="1.0" encoding="utf-8"?><Relationships xmlns="http://schemas.openxmlformats.org/package/2006/relationships"><Relationship Type="http://schemas.openxmlformats.org/officeDocument/2006/relationships/table" Target="/xl/tables/table2.xml" Id="Rda9cb7272abf4626" /></Relationships>
</file>

<file path=xl/worksheets/sheet1.xml><?xml version="1.0" encoding="utf-8"?>
<x:worksheet xmlns:x="http://schemas.openxmlformats.org/spreadsheetml/2006/main">
  <x:sheetPr>
    <x:tabColor rgb="FF173D34"/>
  </x:sheetPr>
  <x:sheetViews>
    <x:sheetView showGridLines="0" workbookViewId="0"/>
  </x:sheetViews>
  <x:sheetFormatPr defaultRowHeight="15"/>
  <x:cols>
    <x:col min="1" max="1" width="2.5" hidden="0" customWidth="1"/>
    <x:col min="2" max="2" width="2.5" hidden="0" customWidth="1"/>
    <x:col min="3" max="3" width="39"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s>
  <x:sheetData>
    <x:row r="1" ht="22"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row>
    <x:row r="2" ht="22" customHeight="1">
      <x:c r="A2" s="1"/>
      <x:c r="B2" s="1"/>
      <x:c r="C2" s="3" t="str">
        <x:v>Synergy Underwriting &amp; Value Bridge</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row>
    <x:row r="3" ht="22" customHeight="1">
      <x:c r="A3" s="1"/>
      <x:c r="B3" s="1"/>
      <x:c r="C3" s="4" t="str">
        <x:v>What can the buyer create, and what should the seller receive?</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row>
    <x:row r="4" ht="22" customHeight="1">
      <x:c r="A4" s="1"/>
      <x:c r="B4" s="1"/>
      <x:c r="C4" s="2"/>
      <x:c r="D4" s="2"/>
      <x:c r="E4" s="2"/>
      <x:c r="F4" s="2"/>
      <x:c r="G4" s="2" t="str">
        <x:v>Case selected</x:v>
      </x:c>
      <x:c r="H4" s="5" t="str">
        <x:v>Base</x:v>
      </x:c>
      <x:c r="I4" s="2"/>
      <x:c r="J4" s="2"/>
      <x:c r="K4" s="2"/>
      <x:c r="L4" s="2"/>
      <x:c r="M4" s="2"/>
      <x:c r="N4" s="2"/>
      <x:c r="O4" s="2"/>
      <x:c r="P4" s="2"/>
      <x:c r="Q4" s="2"/>
      <x:c r="R4" s="2"/>
      <x:c r="S4" s="2"/>
      <x:c r="T4" s="2"/>
      <x:c r="U4" s="2"/>
      <x:c r="V4" s="2"/>
      <x:c r="W4" s="2"/>
      <x:c r="X4" s="2"/>
      <x:c r="Y4" s="2"/>
      <x:c r="Z4" s="2"/>
      <x:c r="AA4" s="2"/>
      <x:c r="AB4" s="2"/>
      <x:c r="AC4" s="2"/>
      <x:c r="AD4" s="2"/>
    </x:row>
    <x:row r="5" ht="22"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row>
    <x:row r="6" ht="22" customHeight="1">
      <x:c r="A6" s="1"/>
      <x:c r="B6" s="1"/>
      <x:c r="C6" s="9" t="str">
        <x:v>Value bridge (USD thousands)</x:v>
      </x:c>
      <x:c r="D6" s="9"/>
      <x:c r="E6" s="9"/>
      <x:c r="F6" s="9"/>
      <x:c r="G6" s="9"/>
      <x:c r="H6" s="9"/>
      <x:c r="I6" s="9"/>
      <x:c r="J6" s="9"/>
      <x:c r="K6" s="2"/>
      <x:c r="L6" s="2"/>
      <x:c r="M6" s="2"/>
      <x:c r="N6" s="2"/>
      <x:c r="O6" s="2"/>
      <x:c r="P6" s="2"/>
      <x:c r="Q6" s="2"/>
      <x:c r="R6" s="2"/>
      <x:c r="S6" s="2"/>
      <x:c r="T6" s="2"/>
      <x:c r="U6" s="2"/>
      <x:c r="V6" s="2"/>
      <x:c r="W6" s="2"/>
      <x:c r="X6" s="2"/>
      <x:c r="Y6" s="2"/>
      <x:c r="Z6" s="2"/>
      <x:c r="AA6" s="2"/>
      <x:c r="AB6" s="2"/>
      <x:c r="AC6" s="2"/>
      <x:c r="AD6" s="2"/>
    </x:row>
    <x:row r="7" ht="29" customHeight="1">
      <x:c r="A7" s="1"/>
      <x:c r="B7" s="1"/>
      <x:c r="C7" s="13" t="str">
        <x:v>Standalone enterprise value</x:v>
      </x:c>
      <x:c r="D7" s="13"/>
      <x:c r="E7" s="13"/>
      <x:c r="F7" s="38" t="n">
        <x:f>'Assumptions'!D7</x:f>
        <x:v>20000</x:v>
      </x:c>
      <x:c r="G7" s="2"/>
      <x:c r="H7" s="2" t="str">
        <x:v>Pricing status</x:v>
      </x:c>
      <x:c r="I7" s="2"/>
      <x:c r="J7" s="2"/>
      <x:c r="K7" s="2"/>
      <x:c r="L7" s="2"/>
      <x:c r="M7" s="2"/>
      <x:c r="N7" s="2"/>
      <x:c r="O7" s="2"/>
      <x:c r="P7" s="2"/>
      <x:c r="Q7" s="2"/>
      <x:c r="R7" s="2"/>
      <x:c r="S7" s="2"/>
      <x:c r="T7" s="2"/>
      <x:c r="U7" s="2"/>
      <x:c r="V7" s="2"/>
      <x:c r="W7" s="2"/>
      <x:c r="X7" s="2"/>
      <x:c r="Y7" s="2"/>
      <x:c r="Z7" s="2"/>
      <x:c r="AA7" s="2"/>
      <x:c r="AB7" s="2"/>
      <x:c r="AC7" s="2"/>
      <x:c r="AD7" s="2"/>
    </x:row>
    <x:row r="8" ht="29" customHeight="1">
      <x:c r="A8" s="1"/>
      <x:c r="B8" s="1"/>
      <x:c r="C8" s="13" t="str">
        <x:v>Net buyer-created synergy NPV</x:v>
      </x:c>
      <x:c r="D8" s="13"/>
      <x:c r="E8" s="13"/>
      <x:c r="F8" s="38" t="n">
        <x:f>'Cash Flow'!J14</x:f>
        <x:v>1079.656168982944</x:v>
      </x:c>
      <x:c r="G8" s="2"/>
      <x:c r="H8" s="13" t="str">
        <x:f>IF('Cash Flow'!D21&lt;&gt;"Complete",'Cash Flow'!D21,IF(NOT(ISNUMBER('Assumptions'!D9)),"Missing affordability ceiling",IF(OR('Assumptions'!D9&lt;0,NOT(ISNUMBER('Assumptions'!D13)),'Assumptions'!D13&lt;0),"Missing / invalid hard ceiling",IF('Cash Flow'!D20&gt;0,"Walk decision remains",IF(OR('Cash Flow'!D19&gt;0,'Assumptions'!D12=""),"Resolve findings / authority","Ready for decision")))))</x:f>
        <x:v>Missing affordability ceiling</x:v>
      </x:c>
      <x:c r="I8" s="13"/>
      <x:c r="J8" s="13"/>
      <x:c r="K8" s="2"/>
      <x:c r="L8" s="2"/>
      <x:c r="M8" s="2"/>
      <x:c r="N8" s="2"/>
      <x:c r="O8" s="2"/>
      <x:c r="P8" s="2"/>
      <x:c r="Q8" s="2"/>
      <x:c r="R8" s="2"/>
      <x:c r="S8" s="2"/>
      <x:c r="T8" s="2"/>
      <x:c r="U8" s="2"/>
      <x:c r="V8" s="2"/>
      <x:c r="W8" s="2"/>
      <x:c r="X8" s="2"/>
      <x:c r="Y8" s="2"/>
      <x:c r="Z8" s="2"/>
      <x:c r="AA8" s="2"/>
      <x:c r="AB8" s="2"/>
      <x:c r="AC8" s="2"/>
      <x:c r="AD8" s="2"/>
    </x:row>
    <x:row r="9" ht="29" customHeight="1">
      <x:c r="A9" s="1"/>
      <x:c r="B9" s="1"/>
      <x:c r="C9" s="13" t="str">
        <x:v>Maximum economics-supported EV</x:v>
      </x:c>
      <x:c r="D9" s="13"/>
      <x:c r="E9" s="13"/>
      <x:c r="F9" s="38" t="n">
        <x:f>IF(COUNT(F7:F8)=2,F7+F8,"n.a.")</x:f>
        <x:v>21079.656168982943</x:v>
      </x:c>
      <x:c r="G9" s="2"/>
      <x:c r="H9" s="13"/>
      <x:c r="I9" s="13"/>
      <x:c r="J9" s="13"/>
      <x:c r="K9" s="2"/>
      <x:c r="L9" s="2"/>
      <x:c r="M9" s="2"/>
      <x:c r="N9" s="2"/>
      <x:c r="O9" s="2"/>
      <x:c r="P9" s="2"/>
      <x:c r="Q9" s="2"/>
      <x:c r="R9" s="2"/>
      <x:c r="S9" s="2"/>
      <x:c r="T9" s="2"/>
      <x:c r="U9" s="2"/>
      <x:c r="V9" s="2"/>
      <x:c r="W9" s="2"/>
      <x:c r="X9" s="2"/>
      <x:c r="Y9" s="2"/>
      <x:c r="Z9" s="2"/>
      <x:c r="AA9" s="2"/>
      <x:c r="AB9" s="2"/>
      <x:c r="AC9" s="2"/>
      <x:c r="AD9" s="2"/>
    </x:row>
    <x:row r="10" ht="29" customHeight="1">
      <x:c r="A10" s="1"/>
      <x:c r="B10" s="1"/>
      <x:c r="C10" s="13" t="str">
        <x:v>Seller share of positive net synergy</x:v>
      </x:c>
      <x:c r="D10" s="13"/>
      <x:c r="E10" s="13"/>
      <x:c r="F10" s="38" t="n">
        <x:f>IF(AND(ISNUMBER(F8),'Assumptions'!D42="Complete"),MAX(0,F8)*'Assumptions'!D8,"n.a.")</x:f>
        <x:v>0</x:v>
      </x:c>
      <x:c r="G10" s="2"/>
      <x:c r="H10" s="13"/>
      <x:c r="I10" s="13"/>
      <x:c r="J10" s="13"/>
      <x:c r="K10" s="2"/>
      <x:c r="L10" s="2"/>
      <x:c r="M10" s="2"/>
      <x:c r="N10" s="2"/>
      <x:c r="O10" s="2"/>
      <x:c r="P10" s="2"/>
      <x:c r="Q10" s="2"/>
      <x:c r="R10" s="2"/>
      <x:c r="S10" s="2"/>
      <x:c r="T10" s="2"/>
      <x:c r="U10" s="2"/>
      <x:c r="V10" s="2"/>
      <x:c r="W10" s="2"/>
      <x:c r="X10" s="2"/>
      <x:c r="Y10" s="2"/>
      <x:c r="Z10" s="2"/>
      <x:c r="AA10" s="2"/>
      <x:c r="AB10" s="2"/>
      <x:c r="AC10" s="2"/>
      <x:c r="AD10" s="2"/>
    </x:row>
    <x:row r="11" ht="29" customHeight="1">
      <x:c r="A11" s="1"/>
      <x:c r="B11" s="1"/>
      <x:c r="C11" s="13" t="str">
        <x:v>Offer supported by seller-sharing policy</x:v>
      </x:c>
      <x:c r="D11" s="13"/>
      <x:c r="E11" s="13"/>
      <x:c r="F11" s="38" t="n">
        <x:f>IF(COUNT(F7:F8,F10)=3,F7+MIN(0,F8)+F10,"n.a.")</x:f>
        <x:v>20000</x:v>
      </x:c>
      <x:c r="G11" s="2"/>
      <x:c r="H11" s="2"/>
      <x:c r="I11" s="2"/>
      <x:c r="J11" s="2"/>
      <x:c r="K11" s="2"/>
      <x:c r="L11" s="2"/>
      <x:c r="M11" s="2"/>
      <x:c r="N11" s="2"/>
      <x:c r="O11" s="2"/>
      <x:c r="P11" s="2"/>
      <x:c r="Q11" s="2"/>
      <x:c r="R11" s="2"/>
      <x:c r="S11" s="2"/>
      <x:c r="T11" s="2"/>
      <x:c r="U11" s="2"/>
      <x:c r="V11" s="2"/>
      <x:c r="W11" s="2"/>
      <x:c r="X11" s="2"/>
      <x:c r="Y11" s="2"/>
      <x:c r="Z11" s="2"/>
      <x:c r="AA11" s="2"/>
      <x:c r="AB11" s="2"/>
      <x:c r="AC11" s="2"/>
      <x:c r="AD11" s="2"/>
    </x:row>
    <x:row r="12" ht="29" customHeight="1">
      <x:c r="A12" s="1"/>
      <x:c r="B12" s="1"/>
      <x:c r="C12" s="13" t="str">
        <x:v>Private affordability ceiling</x:v>
      </x:c>
      <x:c r="D12" s="13"/>
      <x:c r="E12" s="13"/>
      <x:c r="F12" s="38" t="str">
        <x:f>IF(ISNUMBER('Assumptions'!D9),'Assumptions'!D9,"n.a.")</x:f>
        <x:v>n.a.</x:v>
      </x:c>
      <x:c r="G12" s="2"/>
      <x:c r="H12" s="2" t="str">
        <x:v>Unpriced initiatives</x:v>
      </x:c>
      <x:c r="I12" s="2"/>
      <x:c r="J12" s="2" t="n">
        <x:f>'Cash Flow'!D18</x:f>
        <x:v>0</x:v>
      </x:c>
      <x:c r="K12" s="2"/>
      <x:c r="L12" s="2"/>
      <x:c r="M12" s="2"/>
      <x:c r="N12" s="2"/>
      <x:c r="O12" s="2"/>
      <x:c r="P12" s="2"/>
      <x:c r="Q12" s="2"/>
      <x:c r="R12" s="2"/>
      <x:c r="S12" s="2"/>
      <x:c r="T12" s="2"/>
      <x:c r="U12" s="2"/>
      <x:c r="V12" s="2"/>
      <x:c r="W12" s="2"/>
      <x:c r="X12" s="2"/>
      <x:c r="Y12" s="2"/>
      <x:c r="Z12" s="2"/>
      <x:c r="AA12" s="2"/>
      <x:c r="AB12" s="2"/>
      <x:c r="AC12" s="2"/>
      <x:c r="AD12" s="2"/>
    </x:row>
    <x:row r="13" ht="29" customHeight="1">
      <x:c r="A13" s="1"/>
      <x:c r="B13" s="1"/>
      <x:c r="C13" s="48" t="str">
        <x:v>Maximum supported purchase price (EV)</x:v>
      </x:c>
      <x:c r="D13" s="48"/>
      <x:c r="E13" s="48"/>
      <x:c r="F13" s="41" t="str">
        <x:f>IF(AND(COUNT(F11:F12,F15)=3,F12&gt;=0,F15&gt;=0),MIN(F11,F12,F15),"n.a.")</x:f>
        <x:v>n.a.</x:v>
      </x:c>
      <x:c r="G13" s="2"/>
      <x:c r="H13" s="2" t="str">
        <x:v>Open handoffs</x:v>
      </x:c>
      <x:c r="I13" s="2"/>
      <x:c r="J13" s="2" t="n">
        <x:f>'Cash Flow'!D19</x:f>
        <x:v>3</x:v>
      </x:c>
      <x:c r="K13" s="2"/>
      <x:c r="L13" s="2"/>
      <x:c r="M13" s="2"/>
      <x:c r="N13" s="2"/>
      <x:c r="O13" s="2"/>
      <x:c r="P13" s="2"/>
      <x:c r="Q13" s="2"/>
      <x:c r="R13" s="2"/>
      <x:c r="S13" s="2"/>
      <x:c r="T13" s="2"/>
      <x:c r="U13" s="2"/>
      <x:c r="V13" s="2"/>
      <x:c r="W13" s="2"/>
      <x:c r="X13" s="2"/>
      <x:c r="Y13" s="2"/>
      <x:c r="Z13" s="2"/>
      <x:c r="AA13" s="2"/>
      <x:c r="AB13" s="2"/>
      <x:c r="AC13" s="2"/>
      <x:c r="AD13" s="2"/>
    </x:row>
    <x:row r="14" ht="29" customHeight="1">
      <x:c r="A14" s="1"/>
      <x:c r="B14" s="1"/>
      <x:c r="C14" s="13" t="str">
        <x:v>Buyer-retained net synergy value</x:v>
      </x:c>
      <x:c r="D14" s="13"/>
      <x:c r="E14" s="13"/>
      <x:c r="F14" s="38" t="n">
        <x:f>IF(COUNT(F8,F10)=2,MAX(0,F8)-F10,"n.a.")</x:f>
        <x:v>1079.656168982944</x:v>
      </x:c>
      <x:c r="G14" s="2"/>
      <x:c r="H14" s="2"/>
      <x:c r="I14" s="2"/>
      <x:c r="J14" s="2"/>
      <x:c r="K14" s="2"/>
      <x:c r="L14" s="2"/>
      <x:c r="M14" s="2"/>
      <x:c r="N14" s="2"/>
      <x:c r="O14" s="2"/>
      <x:c r="P14" s="2"/>
      <x:c r="Q14" s="2"/>
      <x:c r="R14" s="2"/>
      <x:c r="S14" s="2"/>
      <x:c r="T14" s="2"/>
      <x:c r="U14" s="2"/>
      <x:c r="V14" s="2"/>
      <x:c r="W14" s="2"/>
      <x:c r="X14" s="2"/>
      <x:c r="Y14" s="2"/>
      <x:c r="Z14" s="2"/>
      <x:c r="AA14" s="2"/>
      <x:c r="AB14" s="2"/>
      <x:c r="AC14" s="2"/>
      <x:c r="AD14" s="2"/>
    </x:row>
    <x:row r="15" ht="22" customHeight="1">
      <x:c r="A15" s="1"/>
      <x:c r="B15" s="1"/>
      <x:c r="C15" s="2" t="str">
        <x:v>Private hard ceiling (EV)</x:v>
      </x:c>
      <x:c r="D15" s="2"/>
      <x:c r="E15" s="2"/>
      <x:c r="F15" s="38" t="str">
        <x:f>IF(ISNUMBER('Assumptions'!D13),'Assumptions'!D13,"n.a.")</x:f>
        <x:v>n.a.</x:v>
      </x:c>
      <x:c r="G15" s="2"/>
      <x:c r="H15" s="2"/>
      <x:c r="I15" s="2"/>
      <x:c r="J15" s="2"/>
      <x:c r="K15" s="2"/>
      <x:c r="L15" s="2"/>
      <x:c r="M15" s="2"/>
      <x:c r="N15" s="2"/>
      <x:c r="O15" s="2"/>
      <x:c r="P15" s="2"/>
      <x:c r="Q15" s="2"/>
      <x:c r="R15" s="2"/>
      <x:c r="S15" s="2"/>
      <x:c r="T15" s="2"/>
      <x:c r="U15" s="2"/>
      <x:c r="V15" s="2"/>
      <x:c r="W15" s="2"/>
      <x:c r="X15" s="2"/>
      <x:c r="Y15" s="2"/>
      <x:c r="Z15" s="2"/>
      <x:c r="AA15" s="2"/>
      <x:c r="AB15" s="2"/>
      <x:c r="AC15" s="2"/>
      <x:c r="AD15" s="2"/>
    </x:row>
    <x:row r="16" ht="22" customHeight="1">
      <x:c r="A16" s="1"/>
      <x:c r="B16" s="1"/>
      <x:c r="C16" s="53" t="str">
        <x:v>Buyer-created value can inform affordability. It does not automatically belong to the seller.</x:v>
      </x:c>
      <x:c r="D16" s="2"/>
      <x:c r="E16" s="2"/>
      <x:c r="F16" s="2"/>
      <x:c r="G16" s="2"/>
      <x:c r="H16" s="2"/>
      <x:c r="I16" s="2"/>
      <x:c r="J16" s="2"/>
      <x:c r="K16" s="2"/>
      <x:c r="L16" s="2"/>
      <x:c r="M16" s="2"/>
      <x:c r="N16" s="2"/>
      <x:c r="O16" s="2"/>
      <x:c r="P16" s="2"/>
      <x:c r="Q16" s="2"/>
      <x:c r="R16" s="2"/>
      <x:c r="S16" s="2"/>
      <x:c r="T16" s="2"/>
      <x:c r="U16" s="2"/>
      <x:c r="V16" s="2"/>
      <x:c r="W16" s="2"/>
      <x:c r="X16" s="2"/>
      <x:c r="Y16" s="2"/>
      <x:c r="Z16" s="2"/>
      <x:c r="AA16" s="2"/>
      <x:c r="AB16" s="2"/>
      <x:c r="AC16" s="2"/>
      <x:c r="AD16" s="2"/>
    </x:row>
    <x:row r="17" ht="22" customHeight="1">
      <x:c r="A17" s="1"/>
      <x:c r="B17" s="1"/>
      <x:c r="C17" s="53" t="str">
        <x:v>Enter the private ceiling after testing financing and combined downside. Any calculated price remains subject to open findings.</x:v>
      </x:c>
      <x:c r="D17" s="2"/>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row>
    <x:row r="18" ht="22" customHeight="1">
      <x:c r="A18" s="1"/>
      <x:c r="B18" s="1"/>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row>
    <x:row r="19" ht="22" customHeight="1">
      <x:c r="A19" s="1"/>
      <x:c r="B19" s="1"/>
      <x:c r="C19" s="9" t="str">
        <x:v>First pass in 10–15 minutes</x:v>
      </x:c>
      <x:c r="D19" s="9"/>
      <x:c r="E19" s="9"/>
      <x:c r="F19" s="9"/>
      <x:c r="G19" s="9"/>
      <x:c r="H19" s="9"/>
      <x:c r="I19" s="9"/>
      <x:c r="J19" s="9"/>
      <x:c r="K19" s="2"/>
      <x:c r="L19" s="2"/>
      <x:c r="M19" s="2"/>
      <x:c r="N19" s="2"/>
      <x:c r="O19" s="2"/>
      <x:c r="P19" s="2"/>
      <x:c r="Q19" s="2"/>
      <x:c r="R19" s="2"/>
      <x:c r="S19" s="2"/>
      <x:c r="T19" s="2"/>
      <x:c r="U19" s="2"/>
      <x:c r="V19" s="2"/>
      <x:c r="W19" s="2"/>
      <x:c r="X19" s="2"/>
      <x:c r="Y19" s="2"/>
      <x:c r="Z19" s="2"/>
      <x:c r="AA19" s="2"/>
      <x:c r="AB19" s="2"/>
      <x:c r="AC19" s="2"/>
      <x:c r="AD19" s="2"/>
    </x:row>
    <x:row r="20" ht="22" customHeight="1">
      <x:c r="A20" s="1"/>
      <x:c r="B20" s="1"/>
      <x:c r="C20" s="2" t="str">
        <x:v>1. Set standalone value, sharing policy and Base / Downside assumptions.</x:v>
      </x:c>
      <x:c r="D20" s="2"/>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row>
    <x:row r="21" ht="22" customHeight="1">
      <x:c r="A21" s="1"/>
      <x:c r="B21" s="1"/>
      <x:c r="C21" s="2" t="str">
        <x:v>2. Replace the three examples in Initiatives. Add owner, action, dependency and missing inputs.</x:v>
      </x:c>
      <x:c r="D21" s="2"/>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row>
    <x:row r="22" ht="22" customHeight="1">
      <x:c r="A22" s="1"/>
      <x:c r="B22" s="1"/>
      <x:c r="C22" s="2" t="str">
        <x:v>3. Switch to Downside. Review cash outlay, lost revenue and the resulting price ceiling.</x:v>
      </x:c>
      <x:c r="D22" s="2"/>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row>
    <x:row r="23" ht="22" customHeight="1">
      <x:c r="A23" s="1"/>
      <x:c r="B23" s="1"/>
      <x:c r="C23" s="2" t="str">
        <x:v>4. Resolve each finding as Investigate, Price, Protect or Walk. Transfer owned actions into Delivery.</x:v>
      </x:c>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row>
    <x:row r="24" ht="22" customHeight="1">
      <x:c r="A24" s="1"/>
      <x:c r="B24" s="1"/>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row>
    <x:row r="25" ht="22" customHeight="1">
      <x:c r="A25" s="1"/>
      <x:c r="B25" s="1"/>
      <x:c r="C25" s="9" t="str">
        <x:v>Cash required and value delivered</x:v>
      </x:c>
      <x:c r="D25" s="9"/>
      <x:c r="E25" s="9"/>
      <x:c r="F25" s="9"/>
      <x:c r="G25" s="9"/>
      <x:c r="H25" s="9"/>
      <x:c r="I25" s="9"/>
      <x:c r="J25" s="9"/>
      <x:c r="K25" s="2"/>
      <x:c r="L25" s="2"/>
      <x:c r="M25" s="2"/>
      <x:c r="N25" s="2"/>
      <x:c r="O25" s="2"/>
      <x:c r="P25" s="2"/>
      <x:c r="Q25" s="2"/>
      <x:c r="R25" s="2"/>
      <x:c r="S25" s="2"/>
      <x:c r="T25" s="2"/>
      <x:c r="U25" s="2"/>
      <x:c r="V25" s="2"/>
      <x:c r="W25" s="2"/>
      <x:c r="X25" s="2"/>
      <x:c r="Y25" s="2"/>
      <x:c r="Z25" s="2"/>
      <x:c r="AA25" s="2"/>
      <x:c r="AB25" s="2"/>
      <x:c r="AC25" s="2"/>
      <x:c r="AD25" s="2"/>
    </x:row>
    <x:row r="26" ht="42" customHeight="1">
      <x:c r="A26" s="1"/>
      <x:c r="B26" s="1"/>
      <x:c r="C26" s="11" t="str">
        <x:v>USD thousands</x:v>
      </x:c>
      <x:c r="D26" s="11" t="str">
        <x:v>At close</x:v>
      </x:c>
      <x:c r="E26" s="11" t="str">
        <x:v>Year 1</x:v>
      </x:c>
      <x:c r="F26" s="11" t="str">
        <x:v>Year 2</x:v>
      </x:c>
      <x:c r="G26" s="11" t="str">
        <x:v>Year 3</x:v>
      </x:c>
      <x:c r="H26" s="11" t="str">
        <x:v>Year 4</x:v>
      </x:c>
      <x:c r="I26" s="11" t="str">
        <x:v>Year 5</x:v>
      </x:c>
      <x:c r="J26" s="55"/>
      <x:c r="K26" s="2"/>
      <x:c r="L26" s="2"/>
      <x:c r="M26" s="2"/>
      <x:c r="N26" s="2"/>
      <x:c r="O26" s="2"/>
      <x:c r="P26" s="2"/>
      <x:c r="Q26" s="2"/>
      <x:c r="R26" s="2"/>
      <x:c r="S26" s="2"/>
      <x:c r="T26" s="2"/>
      <x:c r="U26" s="2"/>
      <x:c r="V26" s="2"/>
      <x:c r="W26" s="2"/>
      <x:c r="X26" s="2"/>
      <x:c r="Y26" s="2"/>
      <x:c r="Z26" s="2"/>
      <x:c r="AA26" s="2"/>
      <x:c r="AB26" s="2"/>
      <x:c r="AC26" s="2"/>
      <x:c r="AD26" s="2"/>
    </x:row>
    <x:row r="27" ht="22" customHeight="1">
      <x:c r="A27" s="1"/>
      <x:c r="B27" s="1"/>
      <x:c r="C27" s="2" t="str">
        <x:v>Net incremental cash</x:v>
      </x:c>
      <x:c r="D27" s="38" t="n">
        <x:f>'Cash Flow'!D13</x:f>
        <x:v>-970</x:v>
      </x:c>
      <x:c r="E27" s="38" t="n">
        <x:f>'Cash Flow'!E13</x:f>
        <x:v>191.41666666666666</x:v>
      </x:c>
      <x:c r="F27" s="38" t="n">
        <x:f>'Cash Flow'!F13</x:f>
        <x:v>649</x:v>
      </x:c>
      <x:c r="G27" s="38" t="n">
        <x:f>'Cash Flow'!G13</x:f>
        <x:v>711</x:v>
      </x:c>
      <x:c r="H27" s="38" t="n">
        <x:f>'Cash Flow'!H13</x:f>
        <x:v>711</x:v>
      </x:c>
      <x:c r="I27" s="38" t="n">
        <x:f>'Cash Flow'!I13</x:f>
        <x:v>711</x:v>
      </x:c>
      <x:c r="J27" s="2"/>
      <x:c r="K27" s="2"/>
      <x:c r="L27" s="2"/>
      <x:c r="M27" s="2"/>
      <x:c r="N27" s="2"/>
      <x:c r="O27" s="2"/>
      <x:c r="P27" s="2"/>
      <x:c r="Q27" s="2"/>
      <x:c r="R27" s="2"/>
      <x:c r="S27" s="2"/>
      <x:c r="T27" s="2"/>
      <x:c r="U27" s="2"/>
      <x:c r="V27" s="2"/>
      <x:c r="W27" s="2"/>
      <x:c r="X27" s="2"/>
      <x:c r="Y27" s="2"/>
      <x:c r="Z27" s="2"/>
      <x:c r="AA27" s="2"/>
      <x:c r="AB27" s="2"/>
      <x:c r="AC27" s="2"/>
      <x:c r="AD27" s="2"/>
    </x:row>
    <x:row r="28" ht="22" customHeight="1">
      <x:c r="A28" s="1"/>
      <x:c r="B28" s="1"/>
      <x:c r="C28" s="2" t="str">
        <x:v>Risk-adjusted benefit</x:v>
      </x:c>
      <x:c r="D28" s="38" t="n">
        <x:f>'Cash Flow'!D8</x:f>
        <x:v>0</x:v>
      </x:c>
      <x:c r="E28" s="38" t="n">
        <x:f>'Cash Flow'!E8</x:f>
        <x:v>452.6666666666667</x:v>
      </x:c>
      <x:c r="F28" s="38" t="n">
        <x:f>'Cash Flow'!F8</x:f>
        <x:v>1025.3333333333335</x:v>
      </x:c>
      <x:c r="G28" s="38" t="n">
        <x:f>'Cash Flow'!G8</x:f>
        <x:v>1108</x:v>
      </x:c>
      <x:c r="H28" s="38" t="n">
        <x:f>'Cash Flow'!H8</x:f>
        <x:v>1108</x:v>
      </x:c>
      <x:c r="I28" s="38" t="n">
        <x:f>'Cash Flow'!I8</x:f>
        <x:v>1108</x:v>
      </x:c>
      <x:c r="J28" s="2"/>
      <x:c r="K28" s="2"/>
      <x:c r="L28" s="2"/>
      <x:c r="M28" s="2"/>
      <x:c r="N28" s="2"/>
      <x:c r="O28" s="2"/>
      <x:c r="P28" s="2"/>
      <x:c r="Q28" s="2"/>
      <x:c r="R28" s="2"/>
      <x:c r="S28" s="2"/>
      <x:c r="T28" s="2"/>
      <x:c r="U28" s="2"/>
      <x:c r="V28" s="2"/>
      <x:c r="W28" s="2"/>
      <x:c r="X28" s="2"/>
      <x:c r="Y28" s="2"/>
      <x:c r="Z28" s="2"/>
      <x:c r="AA28" s="2"/>
      <x:c r="AB28" s="2"/>
      <x:c r="AC28" s="2"/>
      <x:c r="AD28" s="2"/>
    </x:row>
    <x:row r="29" ht="22" customHeight="1">
      <x:c r="A29" s="1"/>
      <x:c r="B29" s="1"/>
      <x:c r="C29" s="2" t="str">
        <x:v>Dis-synergies</x:v>
      </x:c>
      <x:c r="D29" s="38" t="n">
        <x:f>'Cash Flow'!D9</x:f>
        <x:v>0</x:v>
      </x:c>
      <x:c r="E29" s="38" t="n">
        <x:f>'Cash Flow'!E9</x:f>
        <x:v>160</x:v>
      </x:c>
      <x:c r="F29" s="38" t="n">
        <x:f>'Cash Flow'!F9</x:f>
        <x:v>160</x:v>
      </x:c>
      <x:c r="G29" s="38" t="n">
        <x:f>'Cash Flow'!G9</x:f>
        <x:v>160</x:v>
      </x:c>
      <x:c r="H29" s="38" t="n">
        <x:f>'Cash Flow'!H9</x:f>
        <x:v>160</x:v>
      </x:c>
      <x:c r="I29" s="38" t="n">
        <x:f>'Cash Flow'!I9</x:f>
        <x:v>160</x:v>
      </x:c>
      <x:c r="J29" s="2"/>
      <x:c r="K29" s="2"/>
      <x:c r="L29" s="2"/>
      <x:c r="M29" s="2"/>
      <x:c r="N29" s="2"/>
      <x:c r="O29" s="2"/>
      <x:c r="P29" s="2"/>
      <x:c r="Q29" s="2"/>
      <x:c r="R29" s="2"/>
      <x:c r="S29" s="2"/>
      <x:c r="T29" s="2"/>
      <x:c r="U29" s="2"/>
      <x:c r="V29" s="2"/>
      <x:c r="W29" s="2"/>
      <x:c r="X29" s="2"/>
      <x:c r="Y29" s="2"/>
      <x:c r="Z29" s="2"/>
      <x:c r="AA29" s="2"/>
      <x:c r="AB29" s="2"/>
      <x:c r="AC29" s="2"/>
      <x:c r="AD29" s="2"/>
    </x:row>
    <x:row r="30" ht="22" customHeight="1">
      <x:c r="A30" s="1"/>
      <x:c r="B30" s="1"/>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row>
    <x:row r="31" ht="22" customHeight="1">
      <x:c r="A31" s="1"/>
      <x:c r="B31" s="1"/>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row>
    <x:row r="32" ht="22" customHeight="1">
      <x:c r="A32" s="1"/>
      <x:c r="B32" s="1"/>
      <x:c r="C32" s="9" t="str">
        <x:v>Sensitivity: discount rate and seller share</x:v>
      </x:c>
      <x:c r="D32" s="9"/>
      <x:c r="E32" s="9"/>
      <x:c r="F32" s="9"/>
      <x:c r="G32" s="9"/>
      <x:c r="H32" s="9"/>
      <x:c r="I32" s="9"/>
      <x:c r="J32" s="9"/>
      <x:c r="K32" s="2"/>
      <x:c r="L32" s="2"/>
      <x:c r="M32" s="2"/>
      <x:c r="N32" s="2"/>
      <x:c r="O32" s="2"/>
      <x:c r="P32" s="2"/>
      <x:c r="Q32" s="2"/>
      <x:c r="R32" s="2"/>
      <x:c r="S32" s="2"/>
      <x:c r="T32" s="2"/>
      <x:c r="U32" s="2"/>
      <x:c r="V32" s="2"/>
      <x:c r="W32" s="2"/>
      <x:c r="X32" s="2"/>
      <x:c r="Y32" s="2"/>
      <x:c r="Z32" s="2"/>
      <x:c r="AA32" s="2"/>
      <x:c r="AB32" s="2"/>
      <x:c r="AC32" s="2"/>
      <x:c r="AD32" s="2"/>
    </x:row>
    <x:row r="33" ht="22" customHeight="1">
      <x:c r="A33" s="1"/>
      <x:c r="B33" s="1"/>
      <x:c r="C33" s="53" t="str">
        <x:v>Offer under the sharing policy, before the private affordability cap. Active cash flows are rediscounted.</x:v>
      </x:c>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row>
    <x:row r="34" ht="22" customHeight="1">
      <x:c r="A34" s="1"/>
      <x:c r="B34" s="1"/>
      <x:c r="C34" s="2"/>
      <x:c r="D34" s="2"/>
      <x:c r="E34" s="51" t="n">
        <x:v>0</x:v>
      </x:c>
      <x:c r="F34" s="51" t="n">
        <x:v>0.25</x:v>
      </x:c>
      <x:c r="G34" s="51" t="n">
        <x:v>0.5</x:v>
      </x:c>
      <x:c r="H34" s="51" t="n">
        <x:v>0.75</x:v>
      </x:c>
      <x:c r="I34" s="51" t="n">
        <x:v>1</x:v>
      </x:c>
      <x:c r="J34" s="2"/>
      <x:c r="K34" s="2"/>
      <x:c r="L34" s="2"/>
      <x:c r="M34" s="2"/>
      <x:c r="N34" s="2"/>
      <x:c r="O34" s="2"/>
      <x:c r="P34" s="2"/>
      <x:c r="Q34" s="2"/>
      <x:c r="R34" s="2"/>
      <x:c r="S34" s="2"/>
      <x:c r="T34" s="2"/>
      <x:c r="U34" s="2"/>
      <x:c r="V34" s="2"/>
      <x:c r="W34" s="2"/>
      <x:c r="X34" s="2"/>
      <x:c r="Y34" s="2"/>
      <x:c r="Z34" s="2"/>
      <x:c r="AA34" s="2"/>
      <x:c r="AB34" s="2"/>
      <x:c r="AC34" s="2"/>
      <x:c r="AD34" s="2"/>
    </x:row>
    <x:row r="35" ht="42" customHeight="1">
      <x:c r="A35" s="1"/>
      <x:c r="B35" s="1"/>
      <x:c r="C35" s="11" t="str">
        <x:v>Discount rate</x:v>
      </x:c>
      <x:c r="D35" s="11" t="str">
        <x:v>Synergy NPV</x:v>
      </x:c>
      <x:c r="E35" s="11" t="str">
        <x:v>0% share</x:v>
      </x:c>
      <x:c r="F35" s="11" t="str">
        <x:v>25% share</x:v>
      </x:c>
      <x:c r="G35" s="11" t="str">
        <x:v>50% share</x:v>
      </x:c>
      <x:c r="H35" s="11" t="str">
        <x:v>75% share</x:v>
      </x:c>
      <x:c r="I35" s="11" t="str">
        <x:v>100% share</x:v>
      </x:c>
      <x:c r="J35" s="55"/>
      <x:c r="K35" s="2"/>
      <x:c r="L35" s="2"/>
      <x:c r="M35" s="2"/>
      <x:c r="N35" s="2"/>
      <x:c r="O35" s="2"/>
      <x:c r="P35" s="2"/>
      <x:c r="Q35" s="2"/>
      <x:c r="R35" s="2"/>
      <x:c r="S35" s="2"/>
      <x:c r="T35" s="2"/>
      <x:c r="U35" s="2"/>
      <x:c r="V35" s="2"/>
      <x:c r="W35" s="2"/>
      <x:c r="X35" s="2"/>
      <x:c r="Y35" s="2"/>
      <x:c r="Z35" s="2"/>
      <x:c r="AA35" s="2"/>
      <x:c r="AB35" s="2"/>
      <x:c r="AC35" s="2"/>
      <x:c r="AD35" s="2"/>
    </x:row>
    <x:row r="36" ht="22" customHeight="1">
      <x:c r="A36" s="1"/>
      <x:c r="B36" s="1"/>
      <x:c r="C36" s="51" t="n">
        <x:f>IF(ISNUMBER('Assumptions'!D11),MAX(0,'Assumptions'!D11+-0.04),"n.a.")</x:f>
        <x:v>0.07999999999999999</x:v>
      </x:c>
      <x:c r="D36" s="38" t="n">
        <x:f>IF(AND(ISNUMBER(C36),COUNT('Cash Flow'!D13:I13)=6),'Cash Flow'!D13+NPV(C36,'Cash Flow'!E13:I13),"n.a.")</x:f>
        <x:v>1334.5661504914624</x:v>
      </x:c>
      <x:c r="E36" s="38" t="n">
        <x:f>IF(COUNT($F$7,$D36)=2,$F$7+MIN(0,$D36)+MAX(0,$D36)*E$34,"n.a.")</x:f>
        <x:v>20000</x:v>
      </x:c>
      <x:c r="F36" s="38" t="n">
        <x:f>IF(COUNT($F$7,$D36)=2,$F$7+MIN(0,$D36)+MAX(0,$D36)*F$34,"n.a.")</x:f>
        <x:v>20333.641537622865</x:v>
      </x:c>
      <x:c r="G36" s="38" t="n">
        <x:f>IF(COUNT($F$7,$D36)=2,$F$7+MIN(0,$D36)+MAX(0,$D36)*G$34,"n.a.")</x:f>
        <x:v>20667.28307524573</x:v>
      </x:c>
      <x:c r="H36" s="38" t="n">
        <x:f>IF(COUNT($F$7,$D36)=2,$F$7+MIN(0,$D36)+MAX(0,$D36)*H$34,"n.a.")</x:f>
        <x:v>21000.924612868595</x:v>
      </x:c>
      <x:c r="I36" s="38" t="n">
        <x:f>IF(COUNT($F$7,$D36)=2,$F$7+MIN(0,$D36)+MAX(0,$D36)*I$34,"n.a.")</x:f>
        <x:v>21334.56615049146</x:v>
      </x:c>
      <x:c r="J36" s="2"/>
      <x:c r="K36" s="2"/>
      <x:c r="L36" s="2"/>
      <x:c r="M36" s="2"/>
      <x:c r="N36" s="2"/>
      <x:c r="O36" s="2"/>
      <x:c r="P36" s="2"/>
      <x:c r="Q36" s="2"/>
      <x:c r="R36" s="2"/>
      <x:c r="S36" s="2"/>
      <x:c r="T36" s="2"/>
      <x:c r="U36" s="2"/>
      <x:c r="V36" s="2"/>
      <x:c r="W36" s="2"/>
      <x:c r="X36" s="2"/>
      <x:c r="Y36" s="2"/>
      <x:c r="Z36" s="2"/>
      <x:c r="AA36" s="2"/>
      <x:c r="AB36" s="2"/>
      <x:c r="AC36" s="2"/>
      <x:c r="AD36" s="2"/>
    </x:row>
    <x:row r="37" ht="22" customHeight="1">
      <x:c r="A37" s="1"/>
      <x:c r="B37" s="1"/>
      <x:c r="C37" s="51" t="n">
        <x:f>IF(ISNUMBER('Assumptions'!D11),MAX(0,'Assumptions'!D11+-0.02),"n.a.")</x:f>
        <x:v>0.09999999999999999</x:v>
      </x:c>
      <x:c r="D37" s="38" t="n">
        <x:f>IF(AND(ISNUMBER(C37),COUNT('Cash Flow'!D13:I13)=6),'Cash Flow'!D13+NPV(C37,'Cash Flow'!E13:I13),"n.a.")</x:f>
        <x:v>1201.6612387794335</x:v>
      </x:c>
      <x:c r="E37" s="38" t="n">
        <x:f>IF(COUNT($F$7,$D37)=2,$F$7+MIN(0,$D37)+MAX(0,$D37)*E$34,"n.a.")</x:f>
        <x:v>20000</x:v>
      </x:c>
      <x:c r="F37" s="38" t="n">
        <x:f>IF(COUNT($F$7,$D37)=2,$F$7+MIN(0,$D37)+MAX(0,$D37)*F$34,"n.a.")</x:f>
        <x:v>20300.415309694858</x:v>
      </x:c>
      <x:c r="G37" s="38" t="n">
        <x:f>IF(COUNT($F$7,$D37)=2,$F$7+MIN(0,$D37)+MAX(0,$D37)*G$34,"n.a.")</x:f>
        <x:v>20600.830619389715</x:v>
      </x:c>
      <x:c r="H37" s="38" t="n">
        <x:f>IF(COUNT($F$7,$D37)=2,$F$7+MIN(0,$D37)+MAX(0,$D37)*H$34,"n.a.")</x:f>
        <x:v>20901.245929084576</x:v>
      </x:c>
      <x:c r="I37" s="38" t="n">
        <x:f>IF(COUNT($F$7,$D37)=2,$F$7+MIN(0,$D37)+MAX(0,$D37)*I$34,"n.a.")</x:f>
        <x:v>21201.661238779434</x:v>
      </x:c>
      <x:c r="J37" s="2"/>
      <x:c r="K37" s="2"/>
      <x:c r="L37" s="2"/>
      <x:c r="M37" s="2"/>
      <x:c r="N37" s="2"/>
      <x:c r="O37" s="2"/>
      <x:c r="P37" s="2"/>
      <x:c r="Q37" s="2"/>
      <x:c r="R37" s="2"/>
      <x:c r="S37" s="2"/>
      <x:c r="T37" s="2"/>
      <x:c r="U37" s="2"/>
      <x:c r="V37" s="2"/>
      <x:c r="W37" s="2"/>
      <x:c r="X37" s="2"/>
      <x:c r="Y37" s="2"/>
      <x:c r="Z37" s="2"/>
      <x:c r="AA37" s="2"/>
      <x:c r="AB37" s="2"/>
      <x:c r="AC37" s="2"/>
      <x:c r="AD37" s="2"/>
    </x:row>
    <x:row r="38" ht="22" customHeight="1">
      <x:c r="A38" s="1"/>
      <x:c r="B38" s="1"/>
      <x:c r="C38" s="51" t="n">
        <x:f>IF(ISNUMBER('Assumptions'!D11),MAX(0,'Assumptions'!D11+0),"n.a.")</x:f>
        <x:v>0.12</x:v>
      </x:c>
      <x:c r="D38" s="38" t="n">
        <x:f>IF(AND(ISNUMBER(C38),COUNT('Cash Flow'!D13:I13)=6),'Cash Flow'!D13+NPV(C38,'Cash Flow'!E13:I13),"n.a.")</x:f>
        <x:v>1079.6561689829446</x:v>
      </x:c>
      <x:c r="E38" s="38" t="n">
        <x:f>IF(COUNT($F$7,$D38)=2,$F$7+MIN(0,$D38)+MAX(0,$D38)*E$34,"n.a.")</x:f>
        <x:v>20000</x:v>
      </x:c>
      <x:c r="F38" s="38" t="n">
        <x:f>IF(COUNT($F$7,$D38)=2,$F$7+MIN(0,$D38)+MAX(0,$D38)*F$34,"n.a.")</x:f>
        <x:v>20269.914042245735</x:v>
      </x:c>
      <x:c r="G38" s="38" t="n">
        <x:f>IF(COUNT($F$7,$D38)=2,$F$7+MIN(0,$D38)+MAX(0,$D38)*G$34,"n.a.")</x:f>
        <x:v>20539.828084491473</x:v>
      </x:c>
      <x:c r="H38" s="38" t="n">
        <x:f>IF(COUNT($F$7,$D38)=2,$F$7+MIN(0,$D38)+MAX(0,$D38)*H$34,"n.a.")</x:f>
        <x:v>20809.74212673721</x:v>
      </x:c>
      <x:c r="I38" s="38" t="n">
        <x:f>IF(COUNT($F$7,$D38)=2,$F$7+MIN(0,$D38)+MAX(0,$D38)*I$34,"n.a.")</x:f>
        <x:v>21079.656168982943</x:v>
      </x:c>
      <x:c r="J38" s="2"/>
      <x:c r="K38" s="2"/>
      <x:c r="L38" s="2"/>
      <x:c r="M38" s="2"/>
      <x:c r="N38" s="2"/>
      <x:c r="O38" s="2"/>
      <x:c r="P38" s="2"/>
      <x:c r="Q38" s="2"/>
      <x:c r="R38" s="2"/>
      <x:c r="S38" s="2"/>
      <x:c r="T38" s="2"/>
      <x:c r="U38" s="2"/>
      <x:c r="V38" s="2"/>
      <x:c r="W38" s="2"/>
      <x:c r="X38" s="2"/>
      <x:c r="Y38" s="2"/>
      <x:c r="Z38" s="2"/>
      <x:c r="AA38" s="2"/>
      <x:c r="AB38" s="2"/>
      <x:c r="AC38" s="2"/>
      <x:c r="AD38" s="2"/>
    </x:row>
    <x:row r="39" ht="22" customHeight="1">
      <x:c r="A39" s="1"/>
      <x:c r="B39" s="1"/>
      <x:c r="C39" s="51" t="n">
        <x:f>IF(ISNUMBER('Assumptions'!D11),MAX(0,'Assumptions'!D11+0.02),"n.a.")</x:f>
        <x:v>0.13999999999999999</x:v>
      </x:c>
      <x:c r="D39" s="38" t="n">
        <x:f>IF(AND(ISNUMBER(C39),COUNT('Cash Flow'!D13:I13)=6),'Cash Flow'!D13+NPV(C39,'Cash Flow'!E13:I13),"n.a.")</x:f>
        <x:v>967.4387282920377</x:v>
      </x:c>
      <x:c r="E39" s="38" t="n">
        <x:f>IF(COUNT($F$7,$D39)=2,$F$7+MIN(0,$D39)+MAX(0,$D39)*E$34,"n.a.")</x:f>
        <x:v>20000</x:v>
      </x:c>
      <x:c r="F39" s="38" t="n">
        <x:f>IF(COUNT($F$7,$D39)=2,$F$7+MIN(0,$D39)+MAX(0,$D39)*F$34,"n.a.")</x:f>
        <x:v>20241.85968207301</x:v>
      </x:c>
      <x:c r="G39" s="38" t="n">
        <x:f>IF(COUNT($F$7,$D39)=2,$F$7+MIN(0,$D39)+MAX(0,$D39)*G$34,"n.a.")</x:f>
        <x:v>20483.719364146018</x:v>
      </x:c>
      <x:c r="H39" s="38" t="n">
        <x:f>IF(COUNT($F$7,$D39)=2,$F$7+MIN(0,$D39)+MAX(0,$D39)*H$34,"n.a.")</x:f>
        <x:v>20725.579046219027</x:v>
      </x:c>
      <x:c r="I39" s="38" t="n">
        <x:f>IF(COUNT($F$7,$D39)=2,$F$7+MIN(0,$D39)+MAX(0,$D39)*I$34,"n.a.")</x:f>
        <x:v>20967.438728292036</x:v>
      </x:c>
      <x:c r="J39" s="2"/>
      <x:c r="K39" s="2"/>
      <x:c r="L39" s="2"/>
      <x:c r="M39" s="2"/>
      <x:c r="N39" s="2"/>
      <x:c r="O39" s="2"/>
      <x:c r="P39" s="2"/>
      <x:c r="Q39" s="2"/>
      <x:c r="R39" s="2"/>
      <x:c r="S39" s="2"/>
      <x:c r="T39" s="2"/>
      <x:c r="U39" s="2"/>
      <x:c r="V39" s="2"/>
      <x:c r="W39" s="2"/>
      <x:c r="X39" s="2"/>
      <x:c r="Y39" s="2"/>
      <x:c r="Z39" s="2"/>
      <x:c r="AA39" s="2"/>
      <x:c r="AB39" s="2"/>
      <x:c r="AC39" s="2"/>
      <x:c r="AD39" s="2"/>
    </x:row>
    <x:row r="40" ht="22" customHeight="1">
      <x:c r="A40" s="1"/>
      <x:c r="B40" s="1"/>
      <x:c r="C40" s="51" t="n">
        <x:f>IF(ISNUMBER('Assumptions'!D11),MAX(0,'Assumptions'!D11+0.04),"n.a.")</x:f>
        <x:v>0.16</x:v>
      </x:c>
      <x:c r="D40" s="38" t="n">
        <x:f>IF(AND(ISNUMBER(C40),COUNT('Cash Flow'!D13:I13)=6),'Cash Flow'!D13+NPV(C40,'Cash Flow'!E13:I13),"n.a.")</x:f>
        <x:v>864.0300212053783</x:v>
      </x:c>
      <x:c r="E40" s="38" t="n">
        <x:f>IF(COUNT($F$7,$D40)=2,$F$7+MIN(0,$D40)+MAX(0,$D40)*E$34,"n.a.")</x:f>
        <x:v>20000</x:v>
      </x:c>
      <x:c r="F40" s="38" t="n">
        <x:f>IF(COUNT($F$7,$D40)=2,$F$7+MIN(0,$D40)+MAX(0,$D40)*F$34,"n.a.")</x:f>
        <x:v>20216.007505301346</x:v>
      </x:c>
      <x:c r="G40" s="38" t="n">
        <x:f>IF(COUNT($F$7,$D40)=2,$F$7+MIN(0,$D40)+MAX(0,$D40)*G$34,"n.a.")</x:f>
        <x:v>20432.01501060269</x:v>
      </x:c>
      <x:c r="H40" s="38" t="n">
        <x:f>IF(COUNT($F$7,$D40)=2,$F$7+MIN(0,$D40)+MAX(0,$D40)*H$34,"n.a.")</x:f>
        <x:v>20648.022515904035</x:v>
      </x:c>
      <x:c r="I40" s="38" t="n">
        <x:f>IF(COUNT($F$7,$D40)=2,$F$7+MIN(0,$D40)+MAX(0,$D40)*I$34,"n.a.")</x:f>
        <x:v>20864.030021205377</x:v>
      </x:c>
      <x:c r="J40" s="2"/>
      <x:c r="K40" s="2"/>
      <x:c r="L40" s="2"/>
      <x:c r="M40" s="2"/>
      <x:c r="N40" s="2"/>
      <x:c r="O40" s="2"/>
      <x:c r="P40" s="2"/>
      <x:c r="Q40" s="2"/>
      <x:c r="R40" s="2"/>
      <x:c r="S40" s="2"/>
      <x:c r="T40" s="2"/>
      <x:c r="U40" s="2"/>
      <x:c r="V40" s="2"/>
      <x:c r="W40" s="2"/>
      <x:c r="X40" s="2"/>
      <x:c r="Y40" s="2"/>
      <x:c r="Z40" s="2"/>
      <x:c r="AA40" s="2"/>
      <x:c r="AB40" s="2"/>
      <x:c r="AC40" s="2"/>
      <x:c r="AD40" s="2"/>
    </x:row>
    <x:row r="41" ht="22" customHeight="1">
      <x:c r="A41" s="1"/>
      <x:c r="B41" s="1"/>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row>
    <x:row r="42" ht="22" customHeight="1">
      <x:c r="A42" s="1"/>
      <x:c r="B42" s="1"/>
      <x:c r="C42" s="53" t="str">
        <x:v>Assumption examples. Version 1.0. Updated September 10, 2026.</x:v>
      </x:c>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row>
    <x:row r="43" ht="22"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row>
    <x:row r="44" ht="22" customHeight="1">
      <x:c r="A44" s="1"/>
      <x:c r="B44" s="1"/>
      <x:c r="C44" s="9" t="str">
        <x:v>Proposed price review (enterprise value)</x:v>
      </x:c>
      <x:c r="D44" s="9"/>
      <x:c r="E44" s="9"/>
      <x:c r="F44" s="9"/>
      <x:c r="G44" s="9"/>
      <x:c r="H44" s="9"/>
      <x:c r="I44" s="9"/>
      <x:c r="J44" s="9"/>
      <x:c r="K44" s="2"/>
      <x:c r="L44" s="2"/>
      <x:c r="M44" s="2"/>
      <x:c r="N44" s="2"/>
      <x:c r="O44" s="2"/>
      <x:c r="P44" s="2"/>
      <x:c r="Q44" s="2"/>
      <x:c r="R44" s="2"/>
      <x:c r="S44" s="2"/>
      <x:c r="T44" s="2"/>
      <x:c r="U44" s="2"/>
      <x:c r="V44" s="2"/>
      <x:c r="W44" s="2"/>
      <x:c r="X44" s="2"/>
      <x:c r="Y44" s="2"/>
      <x:c r="Z44" s="2"/>
      <x:c r="AA44" s="2"/>
      <x:c r="AB44" s="2"/>
      <x:c r="AC44" s="2"/>
      <x:c r="AD44" s="2"/>
    </x:row>
    <x:row r="45" ht="22" customHeight="1">
      <x:c r="A45" s="1"/>
      <x:c r="B45" s="1"/>
      <x:c r="C45" s="2" t="str">
        <x:v>Proposed purchase price</x:v>
      </x:c>
      <x:c r="D45" s="2"/>
      <x:c r="E45" s="2"/>
      <x:c r="F45" s="39" t="str">
        <x:f>IF(AND(ISNUMBER('Assumptions'!D14),'Assumptions'!D14&gt;=0),'Assumptions'!D14,"n.a.")</x:f>
        <x:v>n.a.</x:v>
      </x:c>
      <x:c r="G45" s="2"/>
      <x:c r="H45" s="2"/>
      <x:c r="I45" s="2"/>
      <x:c r="J45" s="2"/>
      <x:c r="K45" s="2"/>
      <x:c r="L45" s="2"/>
      <x:c r="M45" s="2"/>
      <x:c r="N45" s="2"/>
      <x:c r="O45" s="2"/>
      <x:c r="P45" s="2"/>
      <x:c r="Q45" s="2"/>
      <x:c r="R45" s="2"/>
      <x:c r="S45" s="2"/>
      <x:c r="T45" s="2"/>
      <x:c r="U45" s="2"/>
      <x:c r="V45" s="2"/>
      <x:c r="W45" s="2"/>
      <x:c r="X45" s="2"/>
      <x:c r="Y45" s="2"/>
      <x:c r="Z45" s="2"/>
      <x:c r="AA45" s="2"/>
      <x:c r="AB45" s="2"/>
      <x:c r="AC45" s="2"/>
      <x:c r="AD45" s="2"/>
    </x:row>
    <x:row r="46" ht="22" customHeight="1">
      <x:c r="A46" s="1"/>
      <x:c r="B46" s="1"/>
      <x:c r="C46" s="2" t="str">
        <x:v>Buyer value retained at proposed price</x:v>
      </x:c>
      <x:c r="D46" s="2"/>
      <x:c r="E46" s="2"/>
      <x:c r="F46" s="37" t="str">
        <x:f>IF(COUNT(F9,F45)=2,F9-F45,"n.a.")</x:f>
        <x:v>n.a.</x:v>
      </x:c>
      <x:c r="G46" s="2"/>
      <x:c r="H46" s="2"/>
      <x:c r="I46" s="2"/>
      <x:c r="J46" s="2"/>
      <x:c r="K46" s="2"/>
      <x:c r="L46" s="2"/>
      <x:c r="M46" s="2"/>
      <x:c r="N46" s="2"/>
      <x:c r="O46" s="2"/>
      <x:c r="P46" s="2"/>
      <x:c r="Q46" s="2"/>
      <x:c r="R46" s="2"/>
      <x:c r="S46" s="2"/>
      <x:c r="T46" s="2"/>
      <x:c r="U46" s="2"/>
      <x:c r="V46" s="2"/>
      <x:c r="W46" s="2"/>
      <x:c r="X46" s="2"/>
      <x:c r="Y46" s="2"/>
      <x:c r="Z46" s="2"/>
      <x:c r="AA46" s="2"/>
      <x:c r="AB46" s="2"/>
      <x:c r="AC46" s="2"/>
      <x:c r="AD46" s="2"/>
    </x:row>
    <x:row r="47" ht="22" customHeight="1">
      <x:c r="A47" s="1"/>
      <x:c r="B47" s="1"/>
      <x:c r="C47" s="2" t="str">
        <x:v>Headroom to maximum supported price</x:v>
      </x:c>
      <x:c r="D47" s="2"/>
      <x:c r="E47" s="2"/>
      <x:c r="F47" s="37" t="str">
        <x:f>IF(COUNT(F13,F45)=2,F13-F45,"n.a.")</x:f>
        <x:v>n.a.</x:v>
      </x:c>
      <x:c r="G47" s="2"/>
      <x:c r="H47" s="2"/>
      <x:c r="I47" s="2"/>
      <x:c r="J47" s="2"/>
      <x:c r="K47" s="2"/>
      <x:c r="L47" s="2"/>
      <x:c r="M47" s="2"/>
      <x:c r="N47" s="2"/>
      <x:c r="O47" s="2"/>
      <x:c r="P47" s="2"/>
      <x:c r="Q47" s="2"/>
      <x:c r="R47" s="2"/>
      <x:c r="S47" s="2"/>
      <x:c r="T47" s="2"/>
      <x:c r="U47" s="2"/>
      <x:c r="V47" s="2"/>
      <x:c r="W47" s="2"/>
      <x:c r="X47" s="2"/>
      <x:c r="Y47" s="2"/>
      <x:c r="Z47" s="2"/>
      <x:c r="AA47" s="2"/>
      <x:c r="AB47" s="2"/>
      <x:c r="AC47" s="2"/>
      <x:c r="AD47" s="2"/>
    </x:row>
    <x:row r="48" ht="22" customHeight="1">
      <x:c r="A48" s="1"/>
      <x:c r="B48" s="1"/>
      <x:c r="C48" s="2" t="str">
        <x:v>Bid decision</x:v>
      </x:c>
      <x:c r="D48" s="2"/>
      <x:c r="E48" s="2"/>
      <x:c r="F48" s="23" t="str">
        <x:f>IF(COUNT(F13,F45)&lt;&gt;2,"Missing price / ceiling",IF(F45&gt;F13,"Above supported price","Within price ceiling"))</x:f>
        <x:v>Missing price / ceiling</x:v>
      </x:c>
      <x:c r="G48" s="2"/>
      <x:c r="H48" s="2"/>
      <x:c r="I48" s="2"/>
      <x:c r="J48" s="2"/>
      <x:c r="K48" s="2"/>
      <x:c r="L48" s="2"/>
      <x:c r="M48" s="2"/>
      <x:c r="N48" s="2"/>
      <x:c r="O48" s="2"/>
      <x:c r="P48" s="2"/>
      <x:c r="Q48" s="2"/>
      <x:c r="R48" s="2"/>
      <x:c r="S48" s="2"/>
      <x:c r="T48" s="2"/>
      <x:c r="U48" s="2"/>
      <x:c r="V48" s="2"/>
      <x:c r="W48" s="2"/>
      <x:c r="X48" s="2"/>
      <x:c r="Y48" s="2"/>
      <x:c r="Z48" s="2"/>
      <x:c r="AA48" s="2"/>
      <x:c r="AB48" s="2"/>
      <x:c r="AC48" s="2"/>
      <x:c r="AD48" s="2"/>
    </x:row>
    <x:row r="49" ht="22"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row>
    <x:row r="50" ht="22"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row>
    <x:row r="51" ht="22"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row>
    <x:row r="52" ht="22"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row>
    <x:row r="53" ht="22"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row>
    <x:row r="54" ht="22"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row>
    <x:row r="55" ht="22"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row>
    <x:row r="56" ht="22"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row>
    <x:row r="57" ht="22"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row>
    <x:row r="58" ht="22"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row>
    <x:row r="59" ht="22"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row>
    <x:row r="60" ht="22"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row>
    <x:row r="61" ht="22"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row>
    <x:row r="62" ht="22"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row>
    <x:row r="63" ht="22"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row>
    <x:row r="64" ht="22"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row>
    <x:row r="65" ht="22"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row>
    <x:row r="66" ht="22"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row>
    <x:row r="67" ht="22"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row>
    <x:row r="68" ht="22"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row>
    <x:row r="69" ht="22"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row>
    <x:row r="70" ht="22"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row>
    <x:row r="71" ht="22"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row>
    <x:row r="72" ht="22"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row>
    <x:row r="73" ht="22"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row>
    <x:row r="74" ht="22"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row>
    <x:row r="75" ht="22"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row>
    <x:row r="76" ht="22"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row>
    <x:row r="77" ht="22"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row>
    <x:row r="78" ht="22"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row>
    <x:row r="79" ht="22"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row>
    <x:row r="80" ht="22"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row>
    <x:row r="81" ht="22"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row>
    <x:row r="82" ht="22"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row>
    <x:row r="83" ht="22"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row>
    <x:row r="84" ht="22"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row>
    <x:row r="85" ht="22"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row>
    <x:row r="86" ht="22"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row>
    <x:row r="87" ht="22" customHeight="1">
      <x:c r="A87" s="1"/>
      <x:c r="B87" s="1"/>
      <x:c r="C87" s="2"/>
      <x:c r="D87" s="2"/>
      <x:c r="E87" s="2"/>
      <x:c r="F87" s="2"/>
      <x:c r="G87" s="2"/>
      <x:c r="H87" s="2"/>
      <x:c r="I87" s="2"/>
      <x:c r="J87" s="2"/>
      <x:c r="K87" s="2"/>
      <x:c r="L87" s="2"/>
      <x:c r="M87" s="2"/>
      <x:c r="N87" s="2"/>
      <x:c r="O87" s="2"/>
      <x:c r="P87" s="2"/>
      <x:c r="Q87" s="2"/>
      <x:c r="R87" s="2"/>
      <x:c r="S87" s="2"/>
      <x:c r="T87" s="2"/>
      <x:c r="U87" s="2"/>
      <x:c r="V87" s="2"/>
      <x:c r="W87" s="2"/>
      <x:c r="X87" s="2"/>
      <x:c r="Y87" s="2"/>
      <x:c r="Z87" s="2"/>
      <x:c r="AA87" s="2"/>
      <x:c r="AB87" s="2"/>
      <x:c r="AC87" s="2"/>
      <x:c r="AD87" s="2"/>
    </x:row>
    <x:row r="88" ht="22" customHeight="1">
      <x:c r="A88" s="1"/>
      <x:c r="B88" s="1"/>
      <x:c r="C88" s="2"/>
      <x:c r="D88" s="2"/>
      <x:c r="E88" s="2"/>
      <x:c r="F88" s="2"/>
      <x:c r="G88" s="2"/>
      <x:c r="H88" s="2"/>
      <x:c r="I88" s="2"/>
      <x:c r="J88" s="2"/>
      <x:c r="K88" s="2"/>
      <x:c r="L88" s="2"/>
      <x:c r="M88" s="2"/>
      <x:c r="N88" s="2"/>
      <x:c r="O88" s="2"/>
      <x:c r="P88" s="2"/>
      <x:c r="Q88" s="2"/>
      <x:c r="R88" s="2"/>
      <x:c r="S88" s="2"/>
      <x:c r="T88" s="2"/>
      <x:c r="U88" s="2"/>
      <x:c r="V88" s="2"/>
      <x:c r="W88" s="2"/>
      <x:c r="X88" s="2"/>
      <x:c r="Y88" s="2"/>
      <x:c r="Z88" s="2"/>
      <x:c r="AA88" s="2"/>
      <x:c r="AB88" s="2"/>
      <x:c r="AC88" s="2"/>
      <x:c r="AD88" s="2"/>
    </x:row>
    <x:row r="89" ht="22" customHeight="1">
      <x:c r="A89" s="1"/>
      <x:c r="B89" s="1"/>
      <x:c r="C89" s="2"/>
      <x:c r="D89" s="2"/>
      <x:c r="E89" s="2"/>
      <x:c r="F89" s="2"/>
      <x:c r="G89" s="2"/>
      <x:c r="H89" s="2"/>
      <x:c r="I89" s="2"/>
      <x:c r="J89" s="2"/>
      <x:c r="K89" s="2"/>
      <x:c r="L89" s="2"/>
      <x:c r="M89" s="2"/>
      <x:c r="N89" s="2"/>
      <x:c r="O89" s="2"/>
      <x:c r="P89" s="2"/>
      <x:c r="Q89" s="2"/>
      <x:c r="R89" s="2"/>
      <x:c r="S89" s="2"/>
      <x:c r="T89" s="2"/>
      <x:c r="U89" s="2"/>
      <x:c r="V89" s="2"/>
      <x:c r="W89" s="2"/>
      <x:c r="X89" s="2"/>
      <x:c r="Y89" s="2"/>
      <x:c r="Z89" s="2"/>
      <x:c r="AA89" s="2"/>
      <x:c r="AB89" s="2"/>
      <x:c r="AC89" s="2"/>
      <x:c r="AD89" s="2"/>
    </x:row>
    <x:row r="90" ht="22" customHeight="1">
      <x:c r="A90" s="1"/>
      <x:c r="B90" s="1"/>
      <x:c r="C90" s="2"/>
      <x:c r="D90" s="2"/>
      <x:c r="E90" s="2"/>
      <x:c r="F90" s="2"/>
      <x:c r="G90" s="2"/>
      <x:c r="H90" s="2"/>
      <x:c r="I90" s="2"/>
      <x:c r="J90" s="2"/>
      <x:c r="K90" s="2"/>
      <x:c r="L90" s="2"/>
      <x:c r="M90" s="2"/>
      <x:c r="N90" s="2"/>
      <x:c r="O90" s="2"/>
      <x:c r="P90" s="2"/>
      <x:c r="Q90" s="2"/>
      <x:c r="R90" s="2"/>
      <x:c r="S90" s="2"/>
      <x:c r="T90" s="2"/>
      <x:c r="U90" s="2"/>
      <x:c r="V90" s="2"/>
      <x:c r="W90" s="2"/>
      <x:c r="X90" s="2"/>
      <x:c r="Y90" s="2"/>
      <x:c r="Z90" s="2"/>
      <x:c r="AA90" s="2"/>
      <x:c r="AB90" s="2"/>
      <x:c r="AC90" s="2"/>
      <x:c r="AD90" s="2"/>
    </x:row>
    <x:row r="91" ht="22" customHeight="1">
      <x:c r="A91" s="1"/>
      <x:c r="B91" s="1"/>
      <x:c r="C91" s="2"/>
      <x:c r="D91" s="2"/>
      <x:c r="E91" s="2"/>
      <x:c r="F91" s="2"/>
      <x:c r="G91" s="2"/>
      <x:c r="H91" s="2"/>
      <x:c r="I91" s="2"/>
      <x:c r="J91" s="2"/>
      <x:c r="K91" s="2"/>
      <x:c r="L91" s="2"/>
      <x:c r="M91" s="2"/>
      <x:c r="N91" s="2"/>
      <x:c r="O91" s="2"/>
      <x:c r="P91" s="2"/>
      <x:c r="Q91" s="2"/>
      <x:c r="R91" s="2"/>
      <x:c r="S91" s="2"/>
      <x:c r="T91" s="2"/>
      <x:c r="U91" s="2"/>
      <x:c r="V91" s="2"/>
      <x:c r="W91" s="2"/>
      <x:c r="X91" s="2"/>
      <x:c r="Y91" s="2"/>
      <x:c r="Z91" s="2"/>
      <x:c r="AA91" s="2"/>
      <x:c r="AB91" s="2"/>
      <x:c r="AC91" s="2"/>
      <x:c r="AD91" s="2"/>
    </x:row>
    <x:row r="92" ht="22" customHeight="1">
      <x:c r="A92" s="1"/>
      <x:c r="B92" s="1"/>
      <x:c r="C92" s="2"/>
      <x:c r="D92" s="2"/>
      <x:c r="E92" s="2"/>
      <x:c r="F92" s="2"/>
      <x:c r="G92" s="2"/>
      <x:c r="H92" s="2"/>
      <x:c r="I92" s="2"/>
      <x:c r="J92" s="2"/>
      <x:c r="K92" s="2"/>
      <x:c r="L92" s="2"/>
      <x:c r="M92" s="2"/>
      <x:c r="N92" s="2"/>
      <x:c r="O92" s="2"/>
      <x:c r="P92" s="2"/>
      <x:c r="Q92" s="2"/>
      <x:c r="R92" s="2"/>
      <x:c r="S92" s="2"/>
      <x:c r="T92" s="2"/>
      <x:c r="U92" s="2"/>
      <x:c r="V92" s="2"/>
      <x:c r="W92" s="2"/>
      <x:c r="X92" s="2"/>
      <x:c r="Y92" s="2"/>
      <x:c r="Z92" s="2"/>
      <x:c r="AA92" s="2"/>
      <x:c r="AB92" s="2"/>
      <x:c r="AC92" s="2"/>
      <x:c r="AD92" s="2"/>
    </x:row>
    <x:row r="93" ht="22" customHeight="1">
      <x:c r="A93" s="1"/>
      <x:c r="B93" s="1"/>
      <x:c r="C93" s="2"/>
      <x:c r="D93" s="2"/>
      <x:c r="E93" s="2"/>
      <x:c r="F93" s="2"/>
      <x:c r="G93" s="2"/>
      <x:c r="H93" s="2"/>
      <x:c r="I93" s="2"/>
      <x:c r="J93" s="2"/>
      <x:c r="K93" s="2"/>
      <x:c r="L93" s="2"/>
      <x:c r="M93" s="2"/>
      <x:c r="N93" s="2"/>
      <x:c r="O93" s="2"/>
      <x:c r="P93" s="2"/>
      <x:c r="Q93" s="2"/>
      <x:c r="R93" s="2"/>
      <x:c r="S93" s="2"/>
      <x:c r="T93" s="2"/>
      <x:c r="U93" s="2"/>
      <x:c r="V93" s="2"/>
      <x:c r="W93" s="2"/>
      <x:c r="X93" s="2"/>
      <x:c r="Y93" s="2"/>
      <x:c r="Z93" s="2"/>
      <x:c r="AA93" s="2"/>
      <x:c r="AB93" s="2"/>
      <x:c r="AC93" s="2"/>
      <x:c r="AD93" s="2"/>
    </x:row>
    <x:row r="94" ht="22" customHeight="1">
      <x:c r="A94" s="1"/>
      <x:c r="B94" s="1"/>
      <x:c r="C94" s="2"/>
      <x:c r="D94" s="2"/>
      <x:c r="E94" s="2"/>
      <x:c r="F94" s="2"/>
      <x:c r="G94" s="2"/>
      <x:c r="H94" s="2"/>
      <x:c r="I94" s="2"/>
      <x:c r="J94" s="2"/>
      <x:c r="K94" s="2"/>
      <x:c r="L94" s="2"/>
      <x:c r="M94" s="2"/>
      <x:c r="N94" s="2"/>
      <x:c r="O94" s="2"/>
      <x:c r="P94" s="2"/>
      <x:c r="Q94" s="2"/>
      <x:c r="R94" s="2"/>
      <x:c r="S94" s="2"/>
      <x:c r="T94" s="2"/>
      <x:c r="U94" s="2"/>
      <x:c r="V94" s="2"/>
      <x:c r="W94" s="2"/>
      <x:c r="X94" s="2"/>
      <x:c r="Y94" s="2"/>
      <x:c r="Z94" s="2"/>
      <x:c r="AA94" s="2"/>
      <x:c r="AB94" s="2"/>
      <x:c r="AC94" s="2"/>
      <x:c r="AD94" s="2"/>
    </x:row>
    <x:row r="95" ht="22" customHeight="1">
      <x:c r="A95" s="1"/>
      <x:c r="B95" s="1"/>
      <x:c r="C95" s="2"/>
      <x:c r="D95" s="2"/>
      <x:c r="E95" s="2"/>
      <x:c r="F95" s="2"/>
      <x:c r="G95" s="2"/>
      <x:c r="H95" s="2"/>
      <x:c r="I95" s="2"/>
      <x:c r="J95" s="2"/>
      <x:c r="K95" s="2"/>
      <x:c r="L95" s="2"/>
      <x:c r="M95" s="2"/>
      <x:c r="N95" s="2"/>
      <x:c r="O95" s="2"/>
      <x:c r="P95" s="2"/>
      <x:c r="Q95" s="2"/>
      <x:c r="R95" s="2"/>
      <x:c r="S95" s="2"/>
      <x:c r="T95" s="2"/>
      <x:c r="U95" s="2"/>
      <x:c r="V95" s="2"/>
      <x:c r="W95" s="2"/>
      <x:c r="X95" s="2"/>
      <x:c r="Y95" s="2"/>
      <x:c r="Z95" s="2"/>
      <x:c r="AA95" s="2"/>
      <x:c r="AB95" s="2"/>
      <x:c r="AC95" s="2"/>
      <x:c r="AD95" s="2"/>
    </x:row>
    <x:row r="96" ht="22" customHeight="1">
      <x:c r="A96" s="1"/>
      <x:c r="B96" s="1"/>
      <x:c r="C96" s="2"/>
      <x:c r="D96" s="2"/>
      <x:c r="E96" s="2"/>
      <x:c r="F96" s="2"/>
      <x:c r="G96" s="2"/>
      <x:c r="H96" s="2"/>
      <x:c r="I96" s="2"/>
      <x:c r="J96" s="2"/>
      <x:c r="K96" s="2"/>
      <x:c r="L96" s="2"/>
      <x:c r="M96" s="2"/>
      <x:c r="N96" s="2"/>
      <x:c r="O96" s="2"/>
      <x:c r="P96" s="2"/>
      <x:c r="Q96" s="2"/>
      <x:c r="R96" s="2"/>
      <x:c r="S96" s="2"/>
      <x:c r="T96" s="2"/>
      <x:c r="U96" s="2"/>
      <x:c r="V96" s="2"/>
      <x:c r="W96" s="2"/>
      <x:c r="X96" s="2"/>
      <x:c r="Y96" s="2"/>
      <x:c r="Z96" s="2"/>
      <x:c r="AA96" s="2"/>
      <x:c r="AB96" s="2"/>
      <x:c r="AC96" s="2"/>
      <x:c r="AD96" s="2"/>
    </x:row>
    <x:row r="97" ht="22" customHeight="1">
      <x:c r="A97" s="1"/>
      <x:c r="B97" s="1"/>
      <x:c r="C97" s="2"/>
      <x:c r="D97" s="2"/>
      <x:c r="E97" s="2"/>
      <x:c r="F97" s="2"/>
      <x:c r="G97" s="2"/>
      <x:c r="H97" s="2"/>
      <x:c r="I97" s="2"/>
      <x:c r="J97" s="2"/>
      <x:c r="K97" s="2"/>
      <x:c r="L97" s="2"/>
      <x:c r="M97" s="2"/>
      <x:c r="N97" s="2"/>
      <x:c r="O97" s="2"/>
      <x:c r="P97" s="2"/>
      <x:c r="Q97" s="2"/>
      <x:c r="R97" s="2"/>
      <x:c r="S97" s="2"/>
      <x:c r="T97" s="2"/>
      <x:c r="U97" s="2"/>
      <x:c r="V97" s="2"/>
      <x:c r="W97" s="2"/>
      <x:c r="X97" s="2"/>
      <x:c r="Y97" s="2"/>
      <x:c r="Z97" s="2"/>
      <x:c r="AA97" s="2"/>
      <x:c r="AB97" s="2"/>
      <x:c r="AC97" s="2"/>
      <x:c r="AD97" s="2"/>
    </x:row>
    <x:row r="98" ht="22" customHeight="1">
      <x:c r="A98" s="1"/>
      <x:c r="B98" s="1"/>
      <x:c r="C98" s="2"/>
      <x:c r="D98" s="2"/>
      <x:c r="E98" s="2"/>
      <x:c r="F98" s="2"/>
      <x:c r="G98" s="2"/>
      <x:c r="H98" s="2"/>
      <x:c r="I98" s="2"/>
      <x:c r="J98" s="2"/>
      <x:c r="K98" s="2"/>
      <x:c r="L98" s="2"/>
      <x:c r="M98" s="2"/>
      <x:c r="N98" s="2"/>
      <x:c r="O98" s="2"/>
      <x:c r="P98" s="2"/>
      <x:c r="Q98" s="2"/>
      <x:c r="R98" s="2"/>
      <x:c r="S98" s="2"/>
      <x:c r="T98" s="2"/>
      <x:c r="U98" s="2"/>
      <x:c r="V98" s="2"/>
      <x:c r="W98" s="2"/>
      <x:c r="X98" s="2"/>
      <x:c r="Y98" s="2"/>
      <x:c r="Z98" s="2"/>
      <x:c r="AA98" s="2"/>
      <x:c r="AB98" s="2"/>
      <x:c r="AC98" s="2"/>
      <x:c r="AD98" s="2"/>
    </x:row>
    <x:row r="99" ht="22" customHeight="1">
      <x:c r="A99" s="1"/>
      <x:c r="B99" s="1"/>
      <x:c r="C99" s="2"/>
      <x:c r="D99" s="2"/>
      <x:c r="E99" s="2"/>
      <x:c r="F99" s="2"/>
      <x:c r="G99" s="2"/>
      <x:c r="H99" s="2"/>
      <x:c r="I99" s="2"/>
      <x:c r="J99" s="2"/>
      <x:c r="K99" s="2"/>
      <x:c r="L99" s="2"/>
      <x:c r="M99" s="2"/>
      <x:c r="N99" s="2"/>
      <x:c r="O99" s="2"/>
      <x:c r="P99" s="2"/>
      <x:c r="Q99" s="2"/>
      <x:c r="R99" s="2"/>
      <x:c r="S99" s="2"/>
      <x:c r="T99" s="2"/>
      <x:c r="U99" s="2"/>
      <x:c r="V99" s="2"/>
      <x:c r="W99" s="2"/>
      <x:c r="X99" s="2"/>
      <x:c r="Y99" s="2"/>
      <x:c r="Z99" s="2"/>
      <x:c r="AA99" s="2"/>
      <x:c r="AB99" s="2"/>
      <x:c r="AC99" s="2"/>
      <x:c r="AD99" s="2"/>
    </x:row>
    <x:row r="100" ht="22" customHeight="1">
      <x:c r="A100" s="1"/>
      <x:c r="B100" s="1"/>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c r="AA100" s="2"/>
      <x:c r="AB100" s="2"/>
      <x:c r="AC100" s="2"/>
      <x:c r="AD100" s="2"/>
    </x:row>
    <x:row r="101" ht="22" customHeight="1">
      <x:c r="A101" s="1"/>
      <x:c r="B101" s="1"/>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c r="AA101" s="2"/>
      <x:c r="AB101" s="2"/>
      <x:c r="AC101" s="2"/>
      <x:c r="AD101" s="2"/>
    </x:row>
    <x:row r="102" ht="22" customHeight="1">
      <x:c r="A102" s="1"/>
      <x:c r="B102" s="1"/>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c r="AA102" s="2"/>
      <x:c r="AB102" s="2"/>
      <x:c r="AC102" s="2"/>
      <x:c r="AD102" s="2"/>
    </x:row>
    <x:row r="103" ht="22" customHeight="1">
      <x:c r="A103" s="1"/>
      <x:c r="B103" s="1"/>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c r="AA103" s="2"/>
      <x:c r="AB103" s="2"/>
      <x:c r="AC103" s="2"/>
      <x:c r="AD103" s="2"/>
    </x:row>
    <x:row r="104" ht="22" customHeight="1">
      <x:c r="A104" s="1"/>
      <x:c r="B104" s="1"/>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c r="AA104" s="2"/>
      <x:c r="AB104" s="2"/>
      <x:c r="AC104" s="2"/>
      <x:c r="AD104" s="2"/>
    </x:row>
    <x:row r="105" ht="22" customHeight="1">
      <x:c r="A105" s="1"/>
      <x:c r="B105" s="1"/>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c r="AA105" s="2"/>
      <x:c r="AB105" s="2"/>
      <x:c r="AC105" s="2"/>
      <x:c r="AD105" s="2"/>
    </x:row>
    <x:row r="106" ht="22" customHeight="1">
      <x:c r="A106" s="1"/>
      <x:c r="B106" s="1"/>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c r="AA106" s="2"/>
      <x:c r="AB106" s="2"/>
      <x:c r="AC106" s="2"/>
      <x:c r="AD106" s="2"/>
    </x:row>
    <x:row r="107" ht="22" customHeight="1">
      <x:c r="A107" s="1"/>
      <x:c r="B107" s="1"/>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c r="AA107" s="2"/>
      <x:c r="AB107" s="2"/>
      <x:c r="AC107" s="2"/>
      <x:c r="AD107" s="2"/>
    </x:row>
    <x:row r="108" ht="22" customHeight="1">
      <x:c r="A108" s="1"/>
      <x:c r="B108" s="1"/>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c r="AA108" s="2"/>
      <x:c r="AB108" s="2"/>
      <x:c r="AC108" s="2"/>
      <x:c r="AD108" s="2"/>
    </x:row>
    <x:row r="109" ht="22" customHeight="1">
      <x:c r="A109" s="1"/>
      <x:c r="B109" s="1"/>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c r="AA109" s="2"/>
      <x:c r="AB109" s="2"/>
      <x:c r="AC109" s="2"/>
      <x:c r="AD109" s="2"/>
    </x:row>
    <x:row r="110" ht="22" customHeight="1">
      <x:c r="A110" s="1"/>
      <x:c r="B110" s="1"/>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c r="AA110" s="2"/>
      <x:c r="AB110" s="2"/>
      <x:c r="AC110" s="2"/>
      <x:c r="AD110" s="2"/>
    </x:row>
    <x:row r="111" ht="22" customHeight="1">
      <x:c r="A111" s="1"/>
      <x:c r="B111" s="1"/>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c r="AA111" s="2"/>
      <x:c r="AB111" s="2"/>
      <x:c r="AC111" s="2"/>
      <x:c r="AD111" s="2"/>
    </x:row>
    <x:row r="112" ht="22" customHeight="1">
      <x:c r="A112" s="1"/>
      <x:c r="B112" s="1"/>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c r="AA112" s="2"/>
      <x:c r="AB112" s="2"/>
      <x:c r="AC112" s="2"/>
      <x:c r="AD112" s="2"/>
    </x:row>
    <x:row r="113" ht="22" customHeight="1">
      <x:c r="A113" s="1"/>
      <x:c r="B113" s="1"/>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c r="AA113" s="2"/>
      <x:c r="AB113" s="2"/>
      <x:c r="AC113" s="2"/>
      <x:c r="AD113" s="2"/>
    </x:row>
    <x:row r="114" ht="22" customHeight="1">
      <x:c r="A114" s="1"/>
      <x:c r="B114" s="1"/>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c r="AA114" s="2"/>
      <x:c r="AB114" s="2"/>
      <x:c r="AC114" s="2"/>
      <x:c r="AD114" s="2"/>
    </x:row>
    <x:row r="115" ht="22" customHeight="1">
      <x:c r="A115" s="1"/>
      <x:c r="B115" s="1"/>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c r="AA115" s="2"/>
      <x:c r="AB115" s="2"/>
      <x:c r="AC115" s="2"/>
      <x:c r="AD115" s="2"/>
    </x:row>
    <x:row r="116" ht="22" customHeight="1">
      <x:c r="A116" s="1"/>
      <x:c r="B116" s="1"/>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c r="AA116" s="2"/>
      <x:c r="AB116" s="2"/>
      <x:c r="AC116" s="2"/>
      <x:c r="AD116" s="2"/>
    </x:row>
    <x:row r="117" ht="22" customHeight="1">
      <x:c r="A117" s="1"/>
      <x:c r="B117" s="1"/>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c r="AA117" s="2"/>
      <x:c r="AB117" s="2"/>
      <x:c r="AC117" s="2"/>
      <x:c r="AD117" s="2"/>
    </x:row>
    <x:row r="118" ht="22" customHeight="1">
      <x:c r="A118" s="1"/>
      <x:c r="B118" s="1"/>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c r="AA118" s="2"/>
      <x:c r="AB118" s="2"/>
      <x:c r="AC118" s="2"/>
      <x:c r="AD118" s="2"/>
    </x:row>
    <x:row r="119" ht="22" customHeight="1">
      <x:c r="A119" s="1"/>
      <x:c r="B119" s="1"/>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c r="AA119" s="2"/>
      <x:c r="AB119" s="2"/>
      <x:c r="AC119" s="2"/>
      <x:c r="AD119" s="2"/>
    </x:row>
    <x:row r="120" ht="22" customHeight="1">
      <x:c r="A120" s="1"/>
      <x:c r="B120" s="1"/>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c r="AA120" s="2"/>
      <x:c r="AB120" s="2"/>
      <x:c r="AC120" s="2"/>
      <x:c r="AD120" s="2"/>
    </x:row>
    <x:row r="121" ht="22" customHeight="1">
      <x:c r="A121" s="1"/>
      <x:c r="B121" s="1"/>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c r="AA121" s="2"/>
      <x:c r="AB121" s="2"/>
      <x:c r="AC121" s="2"/>
      <x:c r="AD121" s="2"/>
    </x:row>
    <x:row r="122" ht="22" customHeight="1">
      <x:c r="A122" s="1"/>
      <x:c r="B122" s="1"/>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c r="AA122" s="2"/>
      <x:c r="AB122" s="2"/>
      <x:c r="AC122" s="2"/>
      <x:c r="AD122" s="2"/>
    </x:row>
    <x:row r="123" ht="22" customHeight="1">
      <x:c r="A123" s="1"/>
      <x:c r="B123" s="1"/>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c r="AA123" s="2"/>
      <x:c r="AB123" s="2"/>
      <x:c r="AC123" s="2"/>
      <x:c r="AD123" s="2"/>
    </x:row>
    <x:row r="124" ht="22" customHeight="1">
      <x:c r="A124" s="1"/>
      <x:c r="B124" s="1"/>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c r="AA124" s="2"/>
      <x:c r="AB124" s="2"/>
      <x:c r="AC124" s="2"/>
      <x:c r="AD124" s="2"/>
    </x:row>
    <x:row r="125" ht="22" customHeight="1">
      <x:c r="A125" s="1"/>
      <x:c r="B125" s="1"/>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c r="AA125" s="2"/>
      <x:c r="AB125" s="2"/>
      <x:c r="AC125" s="2"/>
      <x:c r="AD125" s="2"/>
    </x:row>
    <x:row r="126" ht="22" customHeight="1">
      <x:c r="A126" s="1"/>
      <x:c r="B126" s="1"/>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c r="AA126" s="2"/>
      <x:c r="AB126" s="2"/>
      <x:c r="AC126" s="2"/>
      <x:c r="AD126" s="2"/>
    </x:row>
    <x:row r="127" ht="22" customHeight="1">
      <x:c r="A127" s="1"/>
      <x:c r="B127" s="1"/>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c r="AA127" s="2"/>
      <x:c r="AB127" s="2"/>
      <x:c r="AC127" s="2"/>
      <x:c r="AD127" s="2"/>
    </x:row>
    <x:row r="128" ht="22" customHeight="1">
      <x:c r="A128" s="1"/>
      <x:c r="B128" s="1"/>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c r="AA128" s="2"/>
      <x:c r="AB128" s="2"/>
      <x:c r="AC128" s="2"/>
      <x:c r="AD128" s="2"/>
    </x:row>
    <x:row r="129" ht="22" customHeight="1">
      <x:c r="A129" s="1"/>
      <x:c r="B129" s="1"/>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c r="AA129" s="2"/>
      <x:c r="AB129" s="2"/>
      <x:c r="AC129" s="2"/>
      <x:c r="AD129" s="2"/>
    </x:row>
    <x:row r="130" ht="22" customHeight="1">
      <x:c r="A130" s="1"/>
      <x:c r="B130" s="1"/>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c r="AA130" s="2"/>
      <x:c r="AB130" s="2"/>
      <x:c r="AC130" s="2"/>
      <x:c r="AD130" s="2"/>
    </x:row>
    <x:row r="131" ht="22" customHeight="1">
      <x:c r="A131" s="1"/>
      <x:c r="B131" s="1"/>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c r="AA131" s="2"/>
      <x:c r="AB131" s="2"/>
      <x:c r="AC131" s="2"/>
      <x:c r="AD131" s="2"/>
    </x:row>
    <x:row r="132" ht="22" customHeight="1">
      <x:c r="A132" s="1"/>
      <x:c r="B132" s="1"/>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c r="AA132" s="2"/>
      <x:c r="AB132" s="2"/>
      <x:c r="AC132" s="2"/>
      <x:c r="AD132" s="2"/>
    </x:row>
    <x:row r="133" ht="22" customHeight="1">
      <x:c r="A133" s="1"/>
      <x:c r="B133" s="1"/>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c r="AA133" s="2"/>
      <x:c r="AB133" s="2"/>
      <x:c r="AC133" s="2"/>
      <x:c r="AD133" s="2"/>
    </x:row>
    <x:row r="134" ht="22" customHeight="1">
      <x:c r="A134" s="1"/>
      <x:c r="B134" s="1"/>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c r="AA134" s="2"/>
      <x:c r="AB134" s="2"/>
      <x:c r="AC134" s="2"/>
      <x:c r="AD134" s="2"/>
    </x:row>
    <x:row r="135" ht="22" customHeight="1">
      <x:c r="A135" s="1"/>
      <x:c r="B135" s="1"/>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c r="AA135" s="2"/>
      <x:c r="AB135" s="2"/>
      <x:c r="AC135" s="2"/>
      <x:c r="AD135" s="2"/>
    </x:row>
    <x:row r="136" ht="22" customHeight="1">
      <x:c r="A136" s="1"/>
      <x:c r="B136" s="1"/>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c r="AA136" s="2"/>
      <x:c r="AB136" s="2"/>
      <x:c r="AC136" s="2"/>
      <x:c r="AD136" s="2"/>
    </x:row>
    <x:row r="137" ht="22" customHeight="1">
      <x:c r="A137" s="1"/>
      <x:c r="B137" s="1"/>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c r="AA137" s="2"/>
      <x:c r="AB137" s="2"/>
      <x:c r="AC137" s="2"/>
      <x:c r="AD137" s="2"/>
    </x:row>
    <x:row r="138" ht="22" customHeight="1">
      <x:c r="A138" s="1"/>
      <x:c r="B138" s="1"/>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c r="AA138" s="2"/>
      <x:c r="AB138" s="2"/>
      <x:c r="AC138" s="2"/>
      <x:c r="AD138" s="2"/>
    </x:row>
    <x:row r="139" ht="22" customHeight="1">
      <x:c r="A139" s="1"/>
      <x:c r="B139" s="1"/>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c r="AA139" s="2"/>
      <x:c r="AB139" s="2"/>
      <x:c r="AC139" s="2"/>
      <x:c r="AD139" s="2"/>
    </x:row>
    <x:row r="140" ht="22" customHeight="1">
      <x:c r="A140" s="1"/>
      <x:c r="B140" s="1"/>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c r="AA140" s="2"/>
      <x:c r="AB140" s="2"/>
      <x:c r="AC140" s="2"/>
      <x:c r="AD140" s="2"/>
    </x:row>
    <x:row r="141" ht="22" customHeight="1">
      <x:c r="A141" s="1"/>
      <x:c r="B141" s="1"/>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c r="AA141" s="2"/>
      <x:c r="AB141" s="2"/>
      <x:c r="AC141" s="2"/>
      <x:c r="AD141" s="2"/>
    </x:row>
    <x:row r="142" ht="22" customHeight="1">
      <x:c r="A142" s="1"/>
      <x:c r="B142" s="1"/>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c r="AA142" s="2"/>
      <x:c r="AB142" s="2"/>
      <x:c r="AC142" s="2"/>
      <x:c r="AD142" s="2"/>
    </x:row>
    <x:row r="143" ht="22" customHeight="1">
      <x:c r="A143" s="1"/>
      <x:c r="B143" s="1"/>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c r="AA143" s="2"/>
      <x:c r="AB143" s="2"/>
      <x:c r="AC143" s="2"/>
      <x:c r="AD143" s="2"/>
    </x:row>
    <x:row r="144" ht="22" customHeight="1">
      <x:c r="A144" s="1"/>
      <x:c r="B144" s="1"/>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c r="AA144" s="2"/>
      <x:c r="AB144" s="2"/>
      <x:c r="AC144" s="2"/>
      <x:c r="AD144" s="2"/>
    </x:row>
    <x:row r="145" ht="22" customHeight="1">
      <x:c r="A145" s="1"/>
      <x:c r="B145" s="1"/>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c r="AA145" s="2"/>
      <x:c r="AB145" s="2"/>
      <x:c r="AC145" s="2"/>
      <x:c r="AD145" s="2"/>
    </x:row>
    <x:row r="146" ht="22" customHeight="1">
      <x:c r="A146" s="1"/>
      <x:c r="B146" s="1"/>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c r="AA146" s="2"/>
      <x:c r="AB146" s="2"/>
      <x:c r="AC146" s="2"/>
      <x:c r="AD146" s="2"/>
    </x:row>
    <x:row r="147" ht="22" customHeight="1">
      <x:c r="A147" s="1"/>
      <x:c r="B147" s="1"/>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c r="AA147" s="2"/>
      <x:c r="AB147" s="2"/>
      <x:c r="AC147" s="2"/>
      <x:c r="AD147" s="2"/>
    </x:row>
    <x:row r="148" ht="22" customHeight="1">
      <x:c r="A148" s="1"/>
      <x:c r="B148" s="1"/>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c r="AA148" s="2"/>
      <x:c r="AB148" s="2"/>
      <x:c r="AC148" s="2"/>
      <x:c r="AD148" s="2"/>
    </x:row>
    <x:row r="149" ht="22" customHeight="1">
      <x:c r="A149" s="1"/>
      <x:c r="B149" s="1"/>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c r="AA149" s="2"/>
      <x:c r="AB149" s="2"/>
      <x:c r="AC149" s="2"/>
      <x:c r="AD149" s="2"/>
    </x:row>
    <x:row r="150" ht="22" customHeight="1">
      <x:c r="A150" s="1"/>
      <x:c r="B150" s="1"/>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c r="AA150" s="2"/>
      <x:c r="AB150" s="2"/>
      <x:c r="AC150" s="2"/>
      <x:c r="AD150" s="2"/>
    </x:row>
    <x:row r="151" ht="22" customHeight="1">
      <x:c r="A151" s="1"/>
      <x:c r="B151" s="1"/>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c r="AA151" s="2"/>
      <x:c r="AB151" s="2"/>
      <x:c r="AC151" s="2"/>
      <x:c r="AD151" s="2"/>
    </x:row>
    <x:row r="152" ht="22" customHeight="1">
      <x:c r="A152" s="1"/>
      <x:c r="B152" s="1"/>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c r="AA152" s="2"/>
      <x:c r="AB152" s="2"/>
      <x:c r="AC152" s="2"/>
      <x:c r="AD152" s="2"/>
    </x:row>
    <x:row r="153" ht="22" customHeight="1">
      <x:c r="A153" s="1"/>
      <x:c r="B153" s="1"/>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c r="AA153" s="2"/>
      <x:c r="AB153" s="2"/>
      <x:c r="AC153" s="2"/>
      <x:c r="AD153" s="2"/>
    </x:row>
    <x:row r="154" ht="22" customHeight="1">
      <x:c r="A154" s="1"/>
      <x:c r="B154" s="1"/>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c r="AA154" s="2"/>
      <x:c r="AB154" s="2"/>
      <x:c r="AC154" s="2"/>
      <x:c r="AD154" s="2"/>
    </x:row>
    <x:row r="155" ht="22" customHeight="1">
      <x:c r="A155" s="1"/>
      <x:c r="B155" s="1"/>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c r="AA155" s="2"/>
      <x:c r="AB155" s="2"/>
      <x:c r="AC155" s="2"/>
      <x:c r="AD155" s="2"/>
    </x:row>
    <x:row r="156" ht="22" customHeight="1">
      <x:c r="A156" s="1"/>
      <x:c r="B156" s="1"/>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c r="AA156" s="2"/>
      <x:c r="AB156" s="2"/>
      <x:c r="AC156" s="2"/>
      <x:c r="AD156" s="2"/>
    </x:row>
    <x:row r="157" ht="22" customHeight="1">
      <x:c r="A157" s="1"/>
      <x:c r="B157" s="1"/>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c r="AA157" s="2"/>
      <x:c r="AB157" s="2"/>
      <x:c r="AC157" s="2"/>
      <x:c r="AD157" s="2"/>
    </x:row>
    <x:row r="158" ht="22" customHeight="1">
      <x:c r="A158" s="1"/>
      <x:c r="B158" s="1"/>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c r="AA158" s="2"/>
      <x:c r="AB158" s="2"/>
      <x:c r="AC158" s="2"/>
      <x:c r="AD158" s="2"/>
    </x:row>
    <x:row r="159" ht="22" customHeight="1">
      <x:c r="A159" s="1"/>
      <x:c r="B159" s="1"/>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c r="AA159" s="2"/>
      <x:c r="AB159" s="2"/>
      <x:c r="AC159" s="2"/>
      <x:c r="AD159" s="2"/>
    </x:row>
    <x:row r="160" ht="22" customHeight="1">
      <x:c r="A160" s="1"/>
      <x:c r="B160" s="1"/>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c r="AA160" s="2"/>
      <x:c r="AB160" s="2"/>
      <x:c r="AC160" s="2"/>
      <x:c r="AD160" s="2"/>
    </x:row>
    <x:row r="161" ht="22" customHeight="1">
      <x:c r="A161" s="1"/>
      <x:c r="B161" s="1"/>
      <x:c r="C161" s="2"/>
      <x:c r="D161" s="2"/>
      <x:c r="E161" s="2"/>
      <x:c r="F161" s="2"/>
      <x:c r="G161" s="2"/>
      <x:c r="H161" s="2"/>
      <x:c r="I161" s="2"/>
      <x:c r="J161" s="2"/>
      <x:c r="K161" s="2"/>
      <x:c r="L161" s="2"/>
      <x:c r="M161" s="2"/>
      <x:c r="N161" s="2"/>
      <x:c r="O161" s="2"/>
      <x:c r="P161" s="2"/>
      <x:c r="Q161" s="2"/>
      <x:c r="R161" s="2"/>
      <x:c r="S161" s="2"/>
      <x:c r="T161" s="2"/>
      <x:c r="U161" s="2"/>
      <x:c r="V161" s="2"/>
      <x:c r="W161" s="2"/>
      <x:c r="X161" s="2"/>
      <x:c r="Y161" s="2"/>
      <x:c r="Z161" s="2"/>
      <x:c r="AA161" s="2"/>
      <x:c r="AB161" s="2"/>
      <x:c r="AC161" s="2"/>
      <x:c r="AD161" s="2"/>
    </x:row>
    <x:row r="162" ht="22" customHeight="1">
      <x:c r="A162" s="1"/>
      <x:c r="B162" s="1"/>
      <x:c r="C162" s="2"/>
      <x:c r="D162" s="2"/>
      <x:c r="E162" s="2"/>
      <x:c r="F162" s="2"/>
      <x:c r="G162" s="2"/>
      <x:c r="H162" s="2"/>
      <x:c r="I162" s="2"/>
      <x:c r="J162" s="2"/>
      <x:c r="K162" s="2"/>
      <x:c r="L162" s="2"/>
      <x:c r="M162" s="2"/>
      <x:c r="N162" s="2"/>
      <x:c r="O162" s="2"/>
      <x:c r="P162" s="2"/>
      <x:c r="Q162" s="2"/>
      <x:c r="R162" s="2"/>
      <x:c r="S162" s="2"/>
      <x:c r="T162" s="2"/>
      <x:c r="U162" s="2"/>
      <x:c r="V162" s="2"/>
      <x:c r="W162" s="2"/>
      <x:c r="X162" s="2"/>
      <x:c r="Y162" s="2"/>
      <x:c r="Z162" s="2"/>
      <x:c r="AA162" s="2"/>
      <x:c r="AB162" s="2"/>
      <x:c r="AC162" s="2"/>
      <x:c r="AD162" s="2"/>
    </x:row>
    <x:row r="163" ht="22" customHeight="1">
      <x:c r="A163" s="1"/>
      <x:c r="B163" s="1"/>
      <x:c r="C163" s="2"/>
      <x:c r="D163" s="2"/>
      <x:c r="E163" s="2"/>
      <x:c r="F163" s="2"/>
      <x:c r="G163" s="2"/>
      <x:c r="H163" s="2"/>
      <x:c r="I163" s="2"/>
      <x:c r="J163" s="2"/>
      <x:c r="K163" s="2"/>
      <x:c r="L163" s="2"/>
      <x:c r="M163" s="2"/>
      <x:c r="N163" s="2"/>
      <x:c r="O163" s="2"/>
      <x:c r="P163" s="2"/>
      <x:c r="Q163" s="2"/>
      <x:c r="R163" s="2"/>
      <x:c r="S163" s="2"/>
      <x:c r="T163" s="2"/>
      <x:c r="U163" s="2"/>
      <x:c r="V163" s="2"/>
      <x:c r="W163" s="2"/>
      <x:c r="X163" s="2"/>
      <x:c r="Y163" s="2"/>
      <x:c r="Z163" s="2"/>
      <x:c r="AA163" s="2"/>
      <x:c r="AB163" s="2"/>
      <x:c r="AC163" s="2"/>
      <x:c r="AD163" s="2"/>
    </x:row>
    <x:row r="164" ht="22" customHeight="1">
      <x:c r="A164" s="1"/>
      <x:c r="B164" s="1"/>
      <x:c r="C164" s="2"/>
      <x:c r="D164" s="2"/>
      <x:c r="E164" s="2"/>
      <x:c r="F164" s="2"/>
      <x:c r="G164" s="2"/>
      <x:c r="H164" s="2"/>
      <x:c r="I164" s="2"/>
      <x:c r="J164" s="2"/>
      <x:c r="K164" s="2"/>
      <x:c r="L164" s="2"/>
      <x:c r="M164" s="2"/>
      <x:c r="N164" s="2"/>
      <x:c r="O164" s="2"/>
      <x:c r="P164" s="2"/>
      <x:c r="Q164" s="2"/>
      <x:c r="R164" s="2"/>
      <x:c r="S164" s="2"/>
      <x:c r="T164" s="2"/>
      <x:c r="U164" s="2"/>
      <x:c r="V164" s="2"/>
      <x:c r="W164" s="2"/>
      <x:c r="X164" s="2"/>
      <x:c r="Y164" s="2"/>
      <x:c r="Z164" s="2"/>
      <x:c r="AA164" s="2"/>
      <x:c r="AB164" s="2"/>
      <x:c r="AC164" s="2"/>
      <x:c r="AD164" s="2"/>
    </x:row>
    <x:row r="165" ht="22" customHeight="1">
      <x:c r="A165" s="1"/>
      <x:c r="B165" s="1"/>
      <x:c r="C165" s="2"/>
      <x:c r="D165" s="2"/>
      <x:c r="E165" s="2"/>
      <x:c r="F165" s="2"/>
      <x:c r="G165" s="2"/>
      <x:c r="H165" s="2"/>
      <x:c r="I165" s="2"/>
      <x:c r="J165" s="2"/>
      <x:c r="K165" s="2"/>
      <x:c r="L165" s="2"/>
      <x:c r="M165" s="2"/>
      <x:c r="N165" s="2"/>
      <x:c r="O165" s="2"/>
      <x:c r="P165" s="2"/>
      <x:c r="Q165" s="2"/>
      <x:c r="R165" s="2"/>
      <x:c r="S165" s="2"/>
      <x:c r="T165" s="2"/>
      <x:c r="U165" s="2"/>
      <x:c r="V165" s="2"/>
      <x:c r="W165" s="2"/>
      <x:c r="X165" s="2"/>
      <x:c r="Y165" s="2"/>
      <x:c r="Z165" s="2"/>
      <x:c r="AA165" s="2"/>
      <x:c r="AB165" s="2"/>
      <x:c r="AC165" s="2"/>
      <x:c r="AD165" s="2"/>
    </x:row>
    <x:row r="166" ht="22" customHeight="1">
      <x:c r="A166" s="1"/>
      <x:c r="B166" s="1"/>
      <x:c r="C166" s="2"/>
      <x:c r="D166" s="2"/>
      <x:c r="E166" s="2"/>
      <x:c r="F166" s="2"/>
      <x:c r="G166" s="2"/>
      <x:c r="H166" s="2"/>
      <x:c r="I166" s="2"/>
      <x:c r="J166" s="2"/>
      <x:c r="K166" s="2"/>
      <x:c r="L166" s="2"/>
      <x:c r="M166" s="2"/>
      <x:c r="N166" s="2"/>
      <x:c r="O166" s="2"/>
      <x:c r="P166" s="2"/>
      <x:c r="Q166" s="2"/>
      <x:c r="R166" s="2"/>
      <x:c r="S166" s="2"/>
      <x:c r="T166" s="2"/>
      <x:c r="U166" s="2"/>
      <x:c r="V166" s="2"/>
      <x:c r="W166" s="2"/>
      <x:c r="X166" s="2"/>
      <x:c r="Y166" s="2"/>
      <x:c r="Z166" s="2"/>
      <x:c r="AA166" s="2"/>
      <x:c r="AB166" s="2"/>
      <x:c r="AC166" s="2"/>
      <x:c r="AD166" s="2"/>
    </x:row>
    <x:row r="167" ht="22" customHeight="1">
      <x:c r="A167" s="1"/>
      <x:c r="B167" s="1"/>
      <x:c r="C167" s="2"/>
      <x:c r="D167" s="2"/>
      <x:c r="E167" s="2"/>
      <x:c r="F167" s="2"/>
      <x:c r="G167" s="2"/>
      <x:c r="H167" s="2"/>
      <x:c r="I167" s="2"/>
      <x:c r="J167" s="2"/>
      <x:c r="K167" s="2"/>
      <x:c r="L167" s="2"/>
      <x:c r="M167" s="2"/>
      <x:c r="N167" s="2"/>
      <x:c r="O167" s="2"/>
      <x:c r="P167" s="2"/>
      <x:c r="Q167" s="2"/>
      <x:c r="R167" s="2"/>
      <x:c r="S167" s="2"/>
      <x:c r="T167" s="2"/>
      <x:c r="U167" s="2"/>
      <x:c r="V167" s="2"/>
      <x:c r="W167" s="2"/>
      <x:c r="X167" s="2"/>
      <x:c r="Y167" s="2"/>
      <x:c r="Z167" s="2"/>
      <x:c r="AA167" s="2"/>
      <x:c r="AB167" s="2"/>
      <x:c r="AC167" s="2"/>
      <x:c r="AD167" s="2"/>
    </x:row>
    <x:row r="168" ht="22" customHeight="1">
      <x:c r="A168" s="1"/>
      <x:c r="B168" s="1"/>
      <x:c r="C168" s="2"/>
      <x:c r="D168" s="2"/>
      <x:c r="E168" s="2"/>
      <x:c r="F168" s="2"/>
      <x:c r="G168" s="2"/>
      <x:c r="H168" s="2"/>
      <x:c r="I168" s="2"/>
      <x:c r="J168" s="2"/>
      <x:c r="K168" s="2"/>
      <x:c r="L168" s="2"/>
      <x:c r="M168" s="2"/>
      <x:c r="N168" s="2"/>
      <x:c r="O168" s="2"/>
      <x:c r="P168" s="2"/>
      <x:c r="Q168" s="2"/>
      <x:c r="R168" s="2"/>
      <x:c r="S168" s="2"/>
      <x:c r="T168" s="2"/>
      <x:c r="U168" s="2"/>
      <x:c r="V168" s="2"/>
      <x:c r="W168" s="2"/>
      <x:c r="X168" s="2"/>
      <x:c r="Y168" s="2"/>
      <x:c r="Z168" s="2"/>
      <x:c r="AA168" s="2"/>
      <x:c r="AB168" s="2"/>
      <x:c r="AC168" s="2"/>
      <x:c r="AD168" s="2"/>
    </x:row>
    <x:row r="169" ht="22" customHeight="1">
      <x:c r="A169" s="1"/>
      <x:c r="B169" s="1"/>
      <x:c r="C169" s="2"/>
      <x:c r="D169" s="2"/>
      <x:c r="E169" s="2"/>
      <x:c r="F169" s="2"/>
      <x:c r="G169" s="2"/>
      <x:c r="H169" s="2"/>
      <x:c r="I169" s="2"/>
      <x:c r="J169" s="2"/>
      <x:c r="K169" s="2"/>
      <x:c r="L169" s="2"/>
      <x:c r="M169" s="2"/>
      <x:c r="N169" s="2"/>
      <x:c r="O169" s="2"/>
      <x:c r="P169" s="2"/>
      <x:c r="Q169" s="2"/>
      <x:c r="R169" s="2"/>
      <x:c r="S169" s="2"/>
      <x:c r="T169" s="2"/>
      <x:c r="U169" s="2"/>
      <x:c r="V169" s="2"/>
      <x:c r="W169" s="2"/>
      <x:c r="X169" s="2"/>
      <x:c r="Y169" s="2"/>
      <x:c r="Z169" s="2"/>
      <x:c r="AA169" s="2"/>
      <x:c r="AB169" s="2"/>
      <x:c r="AC169" s="2"/>
      <x:c r="AD169" s="2"/>
    </x:row>
    <x:row r="170" ht="22" customHeight="1">
      <x:c r="A170" s="1"/>
      <x:c r="B170" s="1"/>
      <x:c r="C170" s="2"/>
      <x:c r="D170" s="2"/>
      <x:c r="E170" s="2"/>
      <x:c r="F170" s="2"/>
      <x:c r="G170" s="2"/>
      <x:c r="H170" s="2"/>
      <x:c r="I170" s="2"/>
      <x:c r="J170" s="2"/>
      <x:c r="K170" s="2"/>
      <x:c r="L170" s="2"/>
      <x:c r="M170" s="2"/>
      <x:c r="N170" s="2"/>
      <x:c r="O170" s="2"/>
      <x:c r="P170" s="2"/>
      <x:c r="Q170" s="2"/>
      <x:c r="R170" s="2"/>
      <x:c r="S170" s="2"/>
      <x:c r="T170" s="2"/>
      <x:c r="U170" s="2"/>
      <x:c r="V170" s="2"/>
      <x:c r="W170" s="2"/>
      <x:c r="X170" s="2"/>
      <x:c r="Y170" s="2"/>
      <x:c r="Z170" s="2"/>
      <x:c r="AA170" s="2"/>
      <x:c r="AB170" s="2"/>
      <x:c r="AC170" s="2"/>
      <x:c r="AD170" s="2"/>
    </x:row>
    <x:row r="171" ht="22" customHeight="1">
      <x:c r="A171" s="1"/>
      <x:c r="B171" s="1"/>
      <x:c r="C171" s="2"/>
      <x:c r="D171" s="2"/>
      <x:c r="E171" s="2"/>
      <x:c r="F171" s="2"/>
      <x:c r="G171" s="2"/>
      <x:c r="H171" s="2"/>
      <x:c r="I171" s="2"/>
      <x:c r="J171" s="2"/>
      <x:c r="K171" s="2"/>
      <x:c r="L171" s="2"/>
      <x:c r="M171" s="2"/>
      <x:c r="N171" s="2"/>
      <x:c r="O171" s="2"/>
      <x:c r="P171" s="2"/>
      <x:c r="Q171" s="2"/>
      <x:c r="R171" s="2"/>
      <x:c r="S171" s="2"/>
      <x:c r="T171" s="2"/>
      <x:c r="U171" s="2"/>
      <x:c r="V171" s="2"/>
      <x:c r="W171" s="2"/>
      <x:c r="X171" s="2"/>
      <x:c r="Y171" s="2"/>
      <x:c r="Z171" s="2"/>
      <x:c r="AA171" s="2"/>
      <x:c r="AB171" s="2"/>
      <x:c r="AC171" s="2"/>
      <x:c r="AD171" s="2"/>
    </x:row>
    <x:row r="172" ht="22" customHeight="1">
      <x:c r="A172" s="1"/>
      <x:c r="B172" s="1"/>
      <x:c r="C172" s="2"/>
      <x:c r="D172" s="2"/>
      <x:c r="E172" s="2"/>
      <x:c r="F172" s="2"/>
      <x:c r="G172" s="2"/>
      <x:c r="H172" s="2"/>
      <x:c r="I172" s="2"/>
      <x:c r="J172" s="2"/>
      <x:c r="K172" s="2"/>
      <x:c r="L172" s="2"/>
      <x:c r="M172" s="2"/>
      <x:c r="N172" s="2"/>
      <x:c r="O172" s="2"/>
      <x:c r="P172" s="2"/>
      <x:c r="Q172" s="2"/>
      <x:c r="R172" s="2"/>
      <x:c r="S172" s="2"/>
      <x:c r="T172" s="2"/>
      <x:c r="U172" s="2"/>
      <x:c r="V172" s="2"/>
      <x:c r="W172" s="2"/>
      <x:c r="X172" s="2"/>
      <x:c r="Y172" s="2"/>
      <x:c r="Z172" s="2"/>
      <x:c r="AA172" s="2"/>
      <x:c r="AB172" s="2"/>
      <x:c r="AC172" s="2"/>
      <x:c r="AD172" s="2"/>
    </x:row>
    <x:row r="173" ht="22" customHeight="1">
      <x:c r="A173" s="1"/>
      <x:c r="B173" s="1"/>
      <x:c r="C173" s="2"/>
      <x:c r="D173" s="2"/>
      <x:c r="E173" s="2"/>
      <x:c r="F173" s="2"/>
      <x:c r="G173" s="2"/>
      <x:c r="H173" s="2"/>
      <x:c r="I173" s="2"/>
      <x:c r="J173" s="2"/>
      <x:c r="K173" s="2"/>
      <x:c r="L173" s="2"/>
      <x:c r="M173" s="2"/>
      <x:c r="N173" s="2"/>
      <x:c r="O173" s="2"/>
      <x:c r="P173" s="2"/>
      <x:c r="Q173" s="2"/>
      <x:c r="R173" s="2"/>
      <x:c r="S173" s="2"/>
      <x:c r="T173" s="2"/>
      <x:c r="U173" s="2"/>
      <x:c r="V173" s="2"/>
      <x:c r="W173" s="2"/>
      <x:c r="X173" s="2"/>
      <x:c r="Y173" s="2"/>
      <x:c r="Z173" s="2"/>
      <x:c r="AA173" s="2"/>
      <x:c r="AB173" s="2"/>
      <x:c r="AC173" s="2"/>
      <x:c r="AD173" s="2"/>
    </x:row>
    <x:row r="174" ht="22" customHeight="1">
      <x:c r="A174" s="1"/>
      <x:c r="B174" s="1"/>
      <x:c r="C174" s="2"/>
      <x:c r="D174" s="2"/>
      <x:c r="E174" s="2"/>
      <x:c r="F174" s="2"/>
      <x:c r="G174" s="2"/>
      <x:c r="H174" s="2"/>
      <x:c r="I174" s="2"/>
      <x:c r="J174" s="2"/>
      <x:c r="K174" s="2"/>
      <x:c r="L174" s="2"/>
      <x:c r="M174" s="2"/>
      <x:c r="N174" s="2"/>
      <x:c r="O174" s="2"/>
      <x:c r="P174" s="2"/>
      <x:c r="Q174" s="2"/>
      <x:c r="R174" s="2"/>
      <x:c r="S174" s="2"/>
      <x:c r="T174" s="2"/>
      <x:c r="U174" s="2"/>
      <x:c r="V174" s="2"/>
      <x:c r="W174" s="2"/>
      <x:c r="X174" s="2"/>
      <x:c r="Y174" s="2"/>
      <x:c r="Z174" s="2"/>
      <x:c r="AA174" s="2"/>
      <x:c r="AB174" s="2"/>
      <x:c r="AC174" s="2"/>
      <x:c r="AD174" s="2"/>
    </x:row>
    <x:row r="175" ht="22" customHeight="1">
      <x:c r="A175" s="1"/>
      <x:c r="B175" s="1"/>
      <x:c r="C175" s="2"/>
      <x:c r="D175" s="2"/>
      <x:c r="E175" s="2"/>
      <x:c r="F175" s="2"/>
      <x:c r="G175" s="2"/>
      <x:c r="H175" s="2"/>
      <x:c r="I175" s="2"/>
      <x:c r="J175" s="2"/>
      <x:c r="K175" s="2"/>
      <x:c r="L175" s="2"/>
      <x:c r="M175" s="2"/>
      <x:c r="N175" s="2"/>
      <x:c r="O175" s="2"/>
      <x:c r="P175" s="2"/>
      <x:c r="Q175" s="2"/>
      <x:c r="R175" s="2"/>
      <x:c r="S175" s="2"/>
      <x:c r="T175" s="2"/>
      <x:c r="U175" s="2"/>
      <x:c r="V175" s="2"/>
      <x:c r="W175" s="2"/>
      <x:c r="X175" s="2"/>
      <x:c r="Y175" s="2"/>
      <x:c r="Z175" s="2"/>
      <x:c r="AA175" s="2"/>
      <x:c r="AB175" s="2"/>
      <x:c r="AC175" s="2"/>
      <x:c r="AD175" s="2"/>
    </x:row>
    <x:row r="176" ht="22" customHeight="1">
      <x:c r="A176" s="1"/>
      <x:c r="B176" s="1"/>
      <x:c r="C176" s="2"/>
      <x:c r="D176" s="2"/>
      <x:c r="E176" s="2"/>
      <x:c r="F176" s="2"/>
      <x:c r="G176" s="2"/>
      <x:c r="H176" s="2"/>
      <x:c r="I176" s="2"/>
      <x:c r="J176" s="2"/>
      <x:c r="K176" s="2"/>
      <x:c r="L176" s="2"/>
      <x:c r="M176" s="2"/>
      <x:c r="N176" s="2"/>
      <x:c r="O176" s="2"/>
      <x:c r="P176" s="2"/>
      <x:c r="Q176" s="2"/>
      <x:c r="R176" s="2"/>
      <x:c r="S176" s="2"/>
      <x:c r="T176" s="2"/>
      <x:c r="U176" s="2"/>
      <x:c r="V176" s="2"/>
      <x:c r="W176" s="2"/>
      <x:c r="X176" s="2"/>
      <x:c r="Y176" s="2"/>
      <x:c r="Z176" s="2"/>
      <x:c r="AA176" s="2"/>
      <x:c r="AB176" s="2"/>
      <x:c r="AC176" s="2"/>
      <x:c r="AD176" s="2"/>
    </x:row>
    <x:row r="177" ht="22" customHeight="1">
      <x:c r="A177" s="1"/>
      <x:c r="B177" s="1"/>
      <x:c r="C177" s="2"/>
      <x:c r="D177" s="2"/>
      <x:c r="E177" s="2"/>
      <x:c r="F177" s="2"/>
      <x:c r="G177" s="2"/>
      <x:c r="H177" s="2"/>
      <x:c r="I177" s="2"/>
      <x:c r="J177" s="2"/>
      <x:c r="K177" s="2"/>
      <x:c r="L177" s="2"/>
      <x:c r="M177" s="2"/>
      <x:c r="N177" s="2"/>
      <x:c r="O177" s="2"/>
      <x:c r="P177" s="2"/>
      <x:c r="Q177" s="2"/>
      <x:c r="R177" s="2"/>
      <x:c r="S177" s="2"/>
      <x:c r="T177" s="2"/>
      <x:c r="U177" s="2"/>
      <x:c r="V177" s="2"/>
      <x:c r="W177" s="2"/>
      <x:c r="X177" s="2"/>
      <x:c r="Y177" s="2"/>
      <x:c r="Z177" s="2"/>
      <x:c r="AA177" s="2"/>
      <x:c r="AB177" s="2"/>
      <x:c r="AC177" s="2"/>
      <x:c r="AD177" s="2"/>
    </x:row>
    <x:row r="178" ht="22" customHeight="1">
      <x:c r="A178" s="1"/>
      <x:c r="B178" s="1"/>
      <x:c r="C178" s="2"/>
      <x:c r="D178" s="2"/>
      <x:c r="E178" s="2"/>
      <x:c r="F178" s="2"/>
      <x:c r="G178" s="2"/>
      <x:c r="H178" s="2"/>
      <x:c r="I178" s="2"/>
      <x:c r="J178" s="2"/>
      <x:c r="K178" s="2"/>
      <x:c r="L178" s="2"/>
      <x:c r="M178" s="2"/>
      <x:c r="N178" s="2"/>
      <x:c r="O178" s="2"/>
      <x:c r="P178" s="2"/>
      <x:c r="Q178" s="2"/>
      <x:c r="R178" s="2"/>
      <x:c r="S178" s="2"/>
      <x:c r="T178" s="2"/>
      <x:c r="U178" s="2"/>
      <x:c r="V178" s="2"/>
      <x:c r="W178" s="2"/>
      <x:c r="X178" s="2"/>
      <x:c r="Y178" s="2"/>
      <x:c r="Z178" s="2"/>
      <x:c r="AA178" s="2"/>
      <x:c r="AB178" s="2"/>
      <x:c r="AC178" s="2"/>
      <x:c r="AD178" s="2"/>
    </x:row>
    <x:row r="179" ht="22" customHeight="1">
      <x:c r="A179" s="1"/>
      <x:c r="B179" s="1"/>
      <x:c r="C179" s="2"/>
      <x:c r="D179" s="2"/>
      <x:c r="E179" s="2"/>
      <x:c r="F179" s="2"/>
      <x:c r="G179" s="2"/>
      <x:c r="H179" s="2"/>
      <x:c r="I179" s="2"/>
      <x:c r="J179" s="2"/>
      <x:c r="K179" s="2"/>
      <x:c r="L179" s="2"/>
      <x:c r="M179" s="2"/>
      <x:c r="N179" s="2"/>
      <x:c r="O179" s="2"/>
      <x:c r="P179" s="2"/>
      <x:c r="Q179" s="2"/>
      <x:c r="R179" s="2"/>
      <x:c r="S179" s="2"/>
      <x:c r="T179" s="2"/>
      <x:c r="U179" s="2"/>
      <x:c r="V179" s="2"/>
      <x:c r="W179" s="2"/>
      <x:c r="X179" s="2"/>
      <x:c r="Y179" s="2"/>
      <x:c r="Z179" s="2"/>
      <x:c r="AA179" s="2"/>
      <x:c r="AB179" s="2"/>
      <x:c r="AC179" s="2"/>
      <x:c r="AD179" s="2"/>
    </x:row>
    <x:row r="180" ht="22" customHeight="1">
      <x:c r="A180" s="1"/>
      <x:c r="B180" s="1"/>
      <x:c r="C180" s="2"/>
      <x:c r="D180" s="2"/>
      <x:c r="E180" s="2"/>
      <x:c r="F180" s="2"/>
      <x:c r="G180" s="2"/>
      <x:c r="H180" s="2"/>
      <x:c r="I180" s="2"/>
      <x:c r="J180" s="2"/>
      <x:c r="K180" s="2"/>
      <x:c r="L180" s="2"/>
      <x:c r="M180" s="2"/>
      <x:c r="N180" s="2"/>
      <x:c r="O180" s="2"/>
      <x:c r="P180" s="2"/>
      <x:c r="Q180" s="2"/>
      <x:c r="R180" s="2"/>
      <x:c r="S180" s="2"/>
      <x:c r="T180" s="2"/>
      <x:c r="U180" s="2"/>
      <x:c r="V180" s="2"/>
      <x:c r="W180" s="2"/>
      <x:c r="X180" s="2"/>
      <x:c r="Y180" s="2"/>
      <x:c r="Z180" s="2"/>
      <x:c r="AA180" s="2"/>
      <x:c r="AB180" s="2"/>
      <x:c r="AC180" s="2"/>
      <x:c r="AD180" s="2"/>
    </x:row>
    <x:row r="181" ht="22" customHeight="1">
      <x:c r="A181" s="1"/>
      <x:c r="B181" s="1"/>
      <x:c r="C181" s="2"/>
      <x:c r="D181" s="2"/>
      <x:c r="E181" s="2"/>
      <x:c r="F181" s="2"/>
      <x:c r="G181" s="2"/>
      <x:c r="H181" s="2"/>
      <x:c r="I181" s="2"/>
      <x:c r="J181" s="2"/>
      <x:c r="K181" s="2"/>
      <x:c r="L181" s="2"/>
      <x:c r="M181" s="2"/>
      <x:c r="N181" s="2"/>
      <x:c r="O181" s="2"/>
      <x:c r="P181" s="2"/>
      <x:c r="Q181" s="2"/>
      <x:c r="R181" s="2"/>
      <x:c r="S181" s="2"/>
      <x:c r="T181" s="2"/>
      <x:c r="U181" s="2"/>
      <x:c r="V181" s="2"/>
      <x:c r="W181" s="2"/>
      <x:c r="X181" s="2"/>
      <x:c r="Y181" s="2"/>
      <x:c r="Z181" s="2"/>
      <x:c r="AA181" s="2"/>
      <x:c r="AB181" s="2"/>
      <x:c r="AC181" s="2"/>
      <x:c r="AD181" s="2"/>
    </x:row>
    <x:row r="182" ht="22" customHeight="1">
      <x:c r="A182" s="1"/>
      <x:c r="B182" s="1"/>
      <x:c r="C182" s="2"/>
      <x:c r="D182" s="2"/>
      <x:c r="E182" s="2"/>
      <x:c r="F182" s="2"/>
      <x:c r="G182" s="2"/>
      <x:c r="H182" s="2"/>
      <x:c r="I182" s="2"/>
      <x:c r="J182" s="2"/>
      <x:c r="K182" s="2"/>
      <x:c r="L182" s="2"/>
      <x:c r="M182" s="2"/>
      <x:c r="N182" s="2"/>
      <x:c r="O182" s="2"/>
      <x:c r="P182" s="2"/>
      <x:c r="Q182" s="2"/>
      <x:c r="R182" s="2"/>
      <x:c r="S182" s="2"/>
      <x:c r="T182" s="2"/>
      <x:c r="U182" s="2"/>
      <x:c r="V182" s="2"/>
      <x:c r="W182" s="2"/>
      <x:c r="X182" s="2"/>
      <x:c r="Y182" s="2"/>
      <x:c r="Z182" s="2"/>
      <x:c r="AA182" s="2"/>
      <x:c r="AB182" s="2"/>
      <x:c r="AC182" s="2"/>
      <x:c r="AD182" s="2"/>
    </x:row>
    <x:row r="183" ht="22" customHeight="1">
      <x:c r="A183" s="1"/>
      <x:c r="B183" s="1"/>
      <x:c r="C183" s="2"/>
      <x:c r="D183" s="2"/>
      <x:c r="E183" s="2"/>
      <x:c r="F183" s="2"/>
      <x:c r="G183" s="2"/>
      <x:c r="H183" s="2"/>
      <x:c r="I183" s="2"/>
      <x:c r="J183" s="2"/>
      <x:c r="K183" s="2"/>
      <x:c r="L183" s="2"/>
      <x:c r="M183" s="2"/>
      <x:c r="N183" s="2"/>
      <x:c r="O183" s="2"/>
      <x:c r="P183" s="2"/>
      <x:c r="Q183" s="2"/>
      <x:c r="R183" s="2"/>
      <x:c r="S183" s="2"/>
      <x:c r="T183" s="2"/>
      <x:c r="U183" s="2"/>
      <x:c r="V183" s="2"/>
      <x:c r="W183" s="2"/>
      <x:c r="X183" s="2"/>
      <x:c r="Y183" s="2"/>
      <x:c r="Z183" s="2"/>
      <x:c r="AA183" s="2"/>
      <x:c r="AB183" s="2"/>
      <x:c r="AC183" s="2"/>
      <x:c r="AD183" s="2"/>
    </x:row>
    <x:row r="184" ht="22" customHeight="1">
      <x:c r="A184" s="1"/>
      <x:c r="B184" s="1"/>
      <x:c r="C184" s="2"/>
      <x:c r="D184" s="2"/>
      <x:c r="E184" s="2"/>
      <x:c r="F184" s="2"/>
      <x:c r="G184" s="2"/>
      <x:c r="H184" s="2"/>
      <x:c r="I184" s="2"/>
      <x:c r="J184" s="2"/>
      <x:c r="K184" s="2"/>
      <x:c r="L184" s="2"/>
      <x:c r="M184" s="2"/>
      <x:c r="N184" s="2"/>
      <x:c r="O184" s="2"/>
      <x:c r="P184" s="2"/>
      <x:c r="Q184" s="2"/>
      <x:c r="R184" s="2"/>
      <x:c r="S184" s="2"/>
      <x:c r="T184" s="2"/>
      <x:c r="U184" s="2"/>
      <x:c r="V184" s="2"/>
      <x:c r="W184" s="2"/>
      <x:c r="X184" s="2"/>
      <x:c r="Y184" s="2"/>
      <x:c r="Z184" s="2"/>
      <x:c r="AA184" s="2"/>
      <x:c r="AB184" s="2"/>
      <x:c r="AC184" s="2"/>
      <x:c r="AD184" s="2"/>
    </x:row>
    <x:row r="185" ht="22" customHeight="1">
      <x:c r="A185" s="1"/>
      <x:c r="B185" s="1"/>
      <x:c r="C185" s="2"/>
      <x:c r="D185" s="2"/>
      <x:c r="E185" s="2"/>
      <x:c r="F185" s="2"/>
      <x:c r="G185" s="2"/>
      <x:c r="H185" s="2"/>
      <x:c r="I185" s="2"/>
      <x:c r="J185" s="2"/>
      <x:c r="K185" s="2"/>
      <x:c r="L185" s="2"/>
      <x:c r="M185" s="2"/>
      <x:c r="N185" s="2"/>
      <x:c r="O185" s="2"/>
      <x:c r="P185" s="2"/>
      <x:c r="Q185" s="2"/>
      <x:c r="R185" s="2"/>
      <x:c r="S185" s="2"/>
      <x:c r="T185" s="2"/>
      <x:c r="U185" s="2"/>
      <x:c r="V185" s="2"/>
      <x:c r="W185" s="2"/>
      <x:c r="X185" s="2"/>
      <x:c r="Y185" s="2"/>
      <x:c r="Z185" s="2"/>
      <x:c r="AA185" s="2"/>
      <x:c r="AB185" s="2"/>
      <x:c r="AC185" s="2"/>
      <x:c r="AD185" s="2"/>
    </x:row>
    <x:row r="186" ht="22" customHeight="1">
      <x:c r="A186" s="1"/>
      <x:c r="B186" s="1"/>
      <x:c r="C186" s="2"/>
      <x:c r="D186" s="2"/>
      <x:c r="E186" s="2"/>
      <x:c r="F186" s="2"/>
      <x:c r="G186" s="2"/>
      <x:c r="H186" s="2"/>
      <x:c r="I186" s="2"/>
      <x:c r="J186" s="2"/>
      <x:c r="K186" s="2"/>
      <x:c r="L186" s="2"/>
      <x:c r="M186" s="2"/>
      <x:c r="N186" s="2"/>
      <x:c r="O186" s="2"/>
      <x:c r="P186" s="2"/>
      <x:c r="Q186" s="2"/>
      <x:c r="R186" s="2"/>
      <x:c r="S186" s="2"/>
      <x:c r="T186" s="2"/>
      <x:c r="U186" s="2"/>
      <x:c r="V186" s="2"/>
      <x:c r="W186" s="2"/>
      <x:c r="X186" s="2"/>
      <x:c r="Y186" s="2"/>
      <x:c r="Z186" s="2"/>
      <x:c r="AA186" s="2"/>
      <x:c r="AB186" s="2"/>
      <x:c r="AC186" s="2"/>
      <x:c r="AD186" s="2"/>
    </x:row>
    <x:row r="187" ht="22" customHeight="1">
      <x:c r="A187" s="1"/>
      <x:c r="B187" s="1"/>
      <x:c r="C187" s="2"/>
      <x:c r="D187" s="2"/>
      <x:c r="E187" s="2"/>
      <x:c r="F187" s="2"/>
      <x:c r="G187" s="2"/>
      <x:c r="H187" s="2"/>
      <x:c r="I187" s="2"/>
      <x:c r="J187" s="2"/>
      <x:c r="K187" s="2"/>
      <x:c r="L187" s="2"/>
      <x:c r="M187" s="2"/>
      <x:c r="N187" s="2"/>
      <x:c r="O187" s="2"/>
      <x:c r="P187" s="2"/>
      <x:c r="Q187" s="2"/>
      <x:c r="R187" s="2"/>
      <x:c r="S187" s="2"/>
      <x:c r="T187" s="2"/>
      <x:c r="U187" s="2"/>
      <x:c r="V187" s="2"/>
      <x:c r="W187" s="2"/>
      <x:c r="X187" s="2"/>
      <x:c r="Y187" s="2"/>
      <x:c r="Z187" s="2"/>
      <x:c r="AA187" s="2"/>
      <x:c r="AB187" s="2"/>
      <x:c r="AC187" s="2"/>
      <x:c r="AD187" s="2"/>
    </x:row>
    <x:row r="188" ht="22" customHeight="1">
      <x:c r="A188" s="1"/>
      <x:c r="B188" s="1"/>
      <x:c r="C188" s="2"/>
      <x:c r="D188" s="2"/>
      <x:c r="E188" s="2"/>
      <x:c r="F188" s="2"/>
      <x:c r="G188" s="2"/>
      <x:c r="H188" s="2"/>
      <x:c r="I188" s="2"/>
      <x:c r="J188" s="2"/>
      <x:c r="K188" s="2"/>
      <x:c r="L188" s="2"/>
      <x:c r="M188" s="2"/>
      <x:c r="N188" s="2"/>
      <x:c r="O188" s="2"/>
      <x:c r="P188" s="2"/>
      <x:c r="Q188" s="2"/>
      <x:c r="R188" s="2"/>
      <x:c r="S188" s="2"/>
      <x:c r="T188" s="2"/>
      <x:c r="U188" s="2"/>
      <x:c r="V188" s="2"/>
      <x:c r="W188" s="2"/>
      <x:c r="X188" s="2"/>
      <x:c r="Y188" s="2"/>
      <x:c r="Z188" s="2"/>
      <x:c r="AA188" s="2"/>
      <x:c r="AB188" s="2"/>
      <x:c r="AC188" s="2"/>
      <x:c r="AD188" s="2"/>
    </x:row>
    <x:row r="189" ht="22" customHeight="1">
      <x:c r="A189" s="1"/>
      <x:c r="B189" s="1"/>
      <x:c r="C189" s="2"/>
      <x:c r="D189" s="2"/>
      <x:c r="E189" s="2"/>
      <x:c r="F189" s="2"/>
      <x:c r="G189" s="2"/>
      <x:c r="H189" s="2"/>
      <x:c r="I189" s="2"/>
      <x:c r="J189" s="2"/>
      <x:c r="K189" s="2"/>
      <x:c r="L189" s="2"/>
      <x:c r="M189" s="2"/>
      <x:c r="N189" s="2"/>
      <x:c r="O189" s="2"/>
      <x:c r="P189" s="2"/>
      <x:c r="Q189" s="2"/>
      <x:c r="R189" s="2"/>
      <x:c r="S189" s="2"/>
      <x:c r="T189" s="2"/>
      <x:c r="U189" s="2"/>
      <x:c r="V189" s="2"/>
      <x:c r="W189" s="2"/>
      <x:c r="X189" s="2"/>
      <x:c r="Y189" s="2"/>
      <x:c r="Z189" s="2"/>
      <x:c r="AA189" s="2"/>
      <x:c r="AB189" s="2"/>
      <x:c r="AC189" s="2"/>
      <x:c r="AD189" s="2"/>
    </x:row>
    <x:row r="190" ht="22" customHeight="1">
      <x:c r="A190" s="1"/>
      <x:c r="B190" s="1"/>
      <x:c r="C190" s="2"/>
      <x:c r="D190" s="2"/>
      <x:c r="E190" s="2"/>
      <x:c r="F190" s="2"/>
      <x:c r="G190" s="2"/>
      <x:c r="H190" s="2"/>
      <x:c r="I190" s="2"/>
      <x:c r="J190" s="2"/>
      <x:c r="K190" s="2"/>
      <x:c r="L190" s="2"/>
      <x:c r="M190" s="2"/>
      <x:c r="N190" s="2"/>
      <x:c r="O190" s="2"/>
      <x:c r="P190" s="2"/>
      <x:c r="Q190" s="2"/>
      <x:c r="R190" s="2"/>
      <x:c r="S190" s="2"/>
      <x:c r="T190" s="2"/>
      <x:c r="U190" s="2"/>
      <x:c r="V190" s="2"/>
      <x:c r="W190" s="2"/>
      <x:c r="X190" s="2"/>
      <x:c r="Y190" s="2"/>
      <x:c r="Z190" s="2"/>
      <x:c r="AA190" s="2"/>
      <x:c r="AB190" s="2"/>
      <x:c r="AC190" s="2"/>
      <x:c r="AD190" s="2"/>
    </x:row>
    <x:row r="191" ht="22" customHeight="1">
      <x:c r="A191" s="1"/>
      <x:c r="B191" s="1"/>
      <x:c r="C191" s="2"/>
      <x:c r="D191" s="2"/>
      <x:c r="E191" s="2"/>
      <x:c r="F191" s="2"/>
      <x:c r="G191" s="2"/>
      <x:c r="H191" s="2"/>
      <x:c r="I191" s="2"/>
      <x:c r="J191" s="2"/>
      <x:c r="K191" s="2"/>
      <x:c r="L191" s="2"/>
      <x:c r="M191" s="2"/>
      <x:c r="N191" s="2"/>
      <x:c r="O191" s="2"/>
      <x:c r="P191" s="2"/>
      <x:c r="Q191" s="2"/>
      <x:c r="R191" s="2"/>
      <x:c r="S191" s="2"/>
      <x:c r="T191" s="2"/>
      <x:c r="U191" s="2"/>
      <x:c r="V191" s="2"/>
      <x:c r="W191" s="2"/>
      <x:c r="X191" s="2"/>
      <x:c r="Y191" s="2"/>
      <x:c r="Z191" s="2"/>
      <x:c r="AA191" s="2"/>
      <x:c r="AB191" s="2"/>
      <x:c r="AC191" s="2"/>
      <x:c r="AD191" s="2"/>
    </x:row>
    <x:row r="192" ht="22" customHeight="1">
      <x:c r="A192" s="1"/>
      <x:c r="B192" s="1"/>
      <x:c r="C192" s="2"/>
      <x:c r="D192" s="2"/>
      <x:c r="E192" s="2"/>
      <x:c r="F192" s="2"/>
      <x:c r="G192" s="2"/>
      <x:c r="H192" s="2"/>
      <x:c r="I192" s="2"/>
      <x:c r="J192" s="2"/>
      <x:c r="K192" s="2"/>
      <x:c r="L192" s="2"/>
      <x:c r="M192" s="2"/>
      <x:c r="N192" s="2"/>
      <x:c r="O192" s="2"/>
      <x:c r="P192" s="2"/>
      <x:c r="Q192" s="2"/>
      <x:c r="R192" s="2"/>
      <x:c r="S192" s="2"/>
      <x:c r="T192" s="2"/>
      <x:c r="U192" s="2"/>
      <x:c r="V192" s="2"/>
      <x:c r="W192" s="2"/>
      <x:c r="X192" s="2"/>
      <x:c r="Y192" s="2"/>
      <x:c r="Z192" s="2"/>
      <x:c r="AA192" s="2"/>
      <x:c r="AB192" s="2"/>
      <x:c r="AC192" s="2"/>
      <x:c r="AD192" s="2"/>
    </x:row>
    <x:row r="193" ht="22" customHeight="1">
      <x:c r="A193" s="1"/>
      <x:c r="B193" s="1"/>
      <x:c r="C193" s="2"/>
      <x:c r="D193" s="2"/>
      <x:c r="E193" s="2"/>
      <x:c r="F193" s="2"/>
      <x:c r="G193" s="2"/>
      <x:c r="H193" s="2"/>
      <x:c r="I193" s="2"/>
      <x:c r="J193" s="2"/>
      <x:c r="K193" s="2"/>
      <x:c r="L193" s="2"/>
      <x:c r="M193" s="2"/>
      <x:c r="N193" s="2"/>
      <x:c r="O193" s="2"/>
      <x:c r="P193" s="2"/>
      <x:c r="Q193" s="2"/>
      <x:c r="R193" s="2"/>
      <x:c r="S193" s="2"/>
      <x:c r="T193" s="2"/>
      <x:c r="U193" s="2"/>
      <x:c r="V193" s="2"/>
      <x:c r="W193" s="2"/>
      <x:c r="X193" s="2"/>
      <x:c r="Y193" s="2"/>
      <x:c r="Z193" s="2"/>
      <x:c r="AA193" s="2"/>
      <x:c r="AB193" s="2"/>
      <x:c r="AC193" s="2"/>
      <x:c r="AD193" s="2"/>
    </x:row>
    <x:row r="194" ht="22" customHeight="1">
      <x:c r="A194" s="1"/>
      <x:c r="B194" s="1"/>
      <x:c r="C194" s="2"/>
      <x:c r="D194" s="2"/>
      <x:c r="E194" s="2"/>
      <x:c r="F194" s="2"/>
      <x:c r="G194" s="2"/>
      <x:c r="H194" s="2"/>
      <x:c r="I194" s="2"/>
      <x:c r="J194" s="2"/>
      <x:c r="K194" s="2"/>
      <x:c r="L194" s="2"/>
      <x:c r="M194" s="2"/>
      <x:c r="N194" s="2"/>
      <x:c r="O194" s="2"/>
      <x:c r="P194" s="2"/>
      <x:c r="Q194" s="2"/>
      <x:c r="R194" s="2"/>
      <x:c r="S194" s="2"/>
      <x:c r="T194" s="2"/>
      <x:c r="U194" s="2"/>
      <x:c r="V194" s="2"/>
      <x:c r="W194" s="2"/>
      <x:c r="X194" s="2"/>
      <x:c r="Y194" s="2"/>
      <x:c r="Z194" s="2"/>
      <x:c r="AA194" s="2"/>
      <x:c r="AB194" s="2"/>
      <x:c r="AC194" s="2"/>
      <x:c r="AD194" s="2"/>
    </x:row>
    <x:row r="195" ht="22" customHeight="1">
      <x:c r="A195" s="1"/>
      <x:c r="B195" s="1"/>
      <x:c r="C195" s="2"/>
      <x:c r="D195" s="2"/>
      <x:c r="E195" s="2"/>
      <x:c r="F195" s="2"/>
      <x:c r="G195" s="2"/>
      <x:c r="H195" s="2"/>
      <x:c r="I195" s="2"/>
      <x:c r="J195" s="2"/>
      <x:c r="K195" s="2"/>
      <x:c r="L195" s="2"/>
      <x:c r="M195" s="2"/>
      <x:c r="N195" s="2"/>
      <x:c r="O195" s="2"/>
      <x:c r="P195" s="2"/>
      <x:c r="Q195" s="2"/>
      <x:c r="R195" s="2"/>
      <x:c r="S195" s="2"/>
      <x:c r="T195" s="2"/>
      <x:c r="U195" s="2"/>
      <x:c r="V195" s="2"/>
      <x:c r="W195" s="2"/>
      <x:c r="X195" s="2"/>
      <x:c r="Y195" s="2"/>
      <x:c r="Z195" s="2"/>
      <x:c r="AA195" s="2"/>
      <x:c r="AB195" s="2"/>
      <x:c r="AC195" s="2"/>
      <x:c r="AD195" s="2"/>
    </x:row>
    <x:row r="196" ht="22" customHeight="1">
      <x:c r="A196" s="1"/>
      <x:c r="B196" s="1"/>
      <x:c r="C196" s="2"/>
      <x:c r="D196" s="2"/>
      <x:c r="E196" s="2"/>
      <x:c r="F196" s="2"/>
      <x:c r="G196" s="2"/>
      <x:c r="H196" s="2"/>
      <x:c r="I196" s="2"/>
      <x:c r="J196" s="2"/>
      <x:c r="K196" s="2"/>
      <x:c r="L196" s="2"/>
      <x:c r="M196" s="2"/>
      <x:c r="N196" s="2"/>
      <x:c r="O196" s="2"/>
      <x:c r="P196" s="2"/>
      <x:c r="Q196" s="2"/>
      <x:c r="R196" s="2"/>
      <x:c r="S196" s="2"/>
      <x:c r="T196" s="2"/>
      <x:c r="U196" s="2"/>
      <x:c r="V196" s="2"/>
      <x:c r="W196" s="2"/>
      <x:c r="X196" s="2"/>
      <x:c r="Y196" s="2"/>
      <x:c r="Z196" s="2"/>
      <x:c r="AA196" s="2"/>
      <x:c r="AB196" s="2"/>
      <x:c r="AC196" s="2"/>
      <x:c r="AD196" s="2"/>
    </x:row>
    <x:row r="197" ht="22" customHeight="1">
      <x:c r="A197" s="1"/>
      <x:c r="B197" s="1"/>
      <x:c r="C197" s="2"/>
      <x:c r="D197" s="2"/>
      <x:c r="E197" s="2"/>
      <x:c r="F197" s="2"/>
      <x:c r="G197" s="2"/>
      <x:c r="H197" s="2"/>
      <x:c r="I197" s="2"/>
      <x:c r="J197" s="2"/>
      <x:c r="K197" s="2"/>
      <x:c r="L197" s="2"/>
      <x:c r="M197" s="2"/>
      <x:c r="N197" s="2"/>
      <x:c r="O197" s="2"/>
      <x:c r="P197" s="2"/>
      <x:c r="Q197" s="2"/>
      <x:c r="R197" s="2"/>
      <x:c r="S197" s="2"/>
      <x:c r="T197" s="2"/>
      <x:c r="U197" s="2"/>
      <x:c r="V197" s="2"/>
      <x:c r="W197" s="2"/>
      <x:c r="X197" s="2"/>
      <x:c r="Y197" s="2"/>
      <x:c r="Z197" s="2"/>
      <x:c r="AA197" s="2"/>
      <x:c r="AB197" s="2"/>
      <x:c r="AC197" s="2"/>
      <x:c r="AD197" s="2"/>
    </x:row>
    <x:row r="198" ht="22" customHeight="1">
      <x:c r="A198" s="1"/>
      <x:c r="B198" s="1"/>
      <x:c r="C198" s="2"/>
      <x:c r="D198" s="2"/>
      <x:c r="E198" s="2"/>
      <x:c r="F198" s="2"/>
      <x:c r="G198" s="2"/>
      <x:c r="H198" s="2"/>
      <x:c r="I198" s="2"/>
      <x:c r="J198" s="2"/>
      <x:c r="K198" s="2"/>
      <x:c r="L198" s="2"/>
      <x:c r="M198" s="2"/>
      <x:c r="N198" s="2"/>
      <x:c r="O198" s="2"/>
      <x:c r="P198" s="2"/>
      <x:c r="Q198" s="2"/>
      <x:c r="R198" s="2"/>
      <x:c r="S198" s="2"/>
      <x:c r="T198" s="2"/>
      <x:c r="U198" s="2"/>
      <x:c r="V198" s="2"/>
      <x:c r="W198" s="2"/>
      <x:c r="X198" s="2"/>
      <x:c r="Y198" s="2"/>
      <x:c r="Z198" s="2"/>
      <x:c r="AA198" s="2"/>
      <x:c r="AB198" s="2"/>
      <x:c r="AC198" s="2"/>
      <x:c r="AD198" s="2"/>
    </x:row>
    <x:row r="199" ht="22" customHeight="1">
      <x:c r="A199" s="1"/>
      <x:c r="B199" s="1"/>
      <x:c r="C199" s="2"/>
      <x:c r="D199" s="2"/>
      <x:c r="E199" s="2"/>
      <x:c r="F199" s="2"/>
      <x:c r="G199" s="2"/>
      <x:c r="H199" s="2"/>
      <x:c r="I199" s="2"/>
      <x:c r="J199" s="2"/>
      <x:c r="K199" s="2"/>
      <x:c r="L199" s="2"/>
      <x:c r="M199" s="2"/>
      <x:c r="N199" s="2"/>
      <x:c r="O199" s="2"/>
      <x:c r="P199" s="2"/>
      <x:c r="Q199" s="2"/>
      <x:c r="R199" s="2"/>
      <x:c r="S199" s="2"/>
      <x:c r="T199" s="2"/>
      <x:c r="U199" s="2"/>
      <x:c r="V199" s="2"/>
      <x:c r="W199" s="2"/>
      <x:c r="X199" s="2"/>
      <x:c r="Y199" s="2"/>
      <x:c r="Z199" s="2"/>
      <x:c r="AA199" s="2"/>
      <x:c r="AB199" s="2"/>
      <x:c r="AC199" s="2"/>
      <x:c r="AD199" s="2"/>
    </x:row>
    <x:row r="200" ht="22" customHeight="1">
      <x:c r="A200" s="1"/>
      <x:c r="B200" s="1"/>
      <x:c r="C200" s="2"/>
      <x:c r="D200" s="2"/>
      <x:c r="E200" s="2"/>
      <x:c r="F200" s="2"/>
      <x:c r="G200" s="2"/>
      <x:c r="H200" s="2"/>
      <x:c r="I200" s="2"/>
      <x:c r="J200" s="2"/>
      <x:c r="K200" s="2"/>
      <x:c r="L200" s="2"/>
      <x:c r="M200" s="2"/>
      <x:c r="N200" s="2"/>
      <x:c r="O200" s="2"/>
      <x:c r="P200" s="2"/>
      <x:c r="Q200" s="2"/>
      <x:c r="R200" s="2"/>
      <x:c r="S200" s="2"/>
      <x:c r="T200" s="2"/>
      <x:c r="U200" s="2"/>
      <x:c r="V200" s="2"/>
      <x:c r="W200" s="2"/>
      <x:c r="X200" s="2"/>
      <x:c r="Y200" s="2"/>
      <x:c r="Z200" s="2"/>
      <x:c r="AA200" s="2"/>
      <x:c r="AB200" s="2"/>
      <x:c r="AC200" s="2"/>
      <x:c r="AD200" s="2"/>
    </x:row>
    <x:row r="201" ht="22" customHeight="1">
      <x:c r="A201" s="1"/>
      <x:c r="B201" s="1"/>
      <x:c r="C201" s="2"/>
      <x:c r="D201" s="2"/>
      <x:c r="E201" s="2"/>
      <x:c r="F201" s="2"/>
      <x:c r="G201" s="2"/>
      <x:c r="H201" s="2"/>
      <x:c r="I201" s="2"/>
      <x:c r="J201" s="2"/>
      <x:c r="K201" s="2"/>
      <x:c r="L201" s="2"/>
      <x:c r="M201" s="2"/>
      <x:c r="N201" s="2"/>
      <x:c r="O201" s="2"/>
      <x:c r="P201" s="2"/>
      <x:c r="Q201" s="2"/>
      <x:c r="R201" s="2"/>
      <x:c r="S201" s="2"/>
      <x:c r="T201" s="2"/>
      <x:c r="U201" s="2"/>
      <x:c r="V201" s="2"/>
      <x:c r="W201" s="2"/>
      <x:c r="X201" s="2"/>
      <x:c r="Y201" s="2"/>
      <x:c r="Z201" s="2"/>
      <x:c r="AA201" s="2"/>
      <x:c r="AB201" s="2"/>
      <x:c r="AC201" s="2"/>
      <x:c r="AD201" s="2"/>
    </x:row>
    <x:row r="202" ht="22" customHeight="1">
      <x:c r="A202" s="1"/>
      <x:c r="B202" s="1"/>
      <x:c r="C202" s="2"/>
      <x:c r="D202" s="2"/>
      <x:c r="E202" s="2"/>
      <x:c r="F202" s="2"/>
      <x:c r="G202" s="2"/>
      <x:c r="H202" s="2"/>
      <x:c r="I202" s="2"/>
      <x:c r="J202" s="2"/>
      <x:c r="K202" s="2"/>
      <x:c r="L202" s="2"/>
      <x:c r="M202" s="2"/>
      <x:c r="N202" s="2"/>
      <x:c r="O202" s="2"/>
      <x:c r="P202" s="2"/>
      <x:c r="Q202" s="2"/>
      <x:c r="R202" s="2"/>
      <x:c r="S202" s="2"/>
      <x:c r="T202" s="2"/>
      <x:c r="U202" s="2"/>
      <x:c r="V202" s="2"/>
      <x:c r="W202" s="2"/>
      <x:c r="X202" s="2"/>
      <x:c r="Y202" s="2"/>
      <x:c r="Z202" s="2"/>
      <x:c r="AA202" s="2"/>
      <x:c r="AB202" s="2"/>
      <x:c r="AC202" s="2"/>
      <x:c r="AD202" s="2"/>
    </x:row>
    <x:row r="203" ht="22" customHeight="1">
      <x:c r="A203" s="1"/>
      <x:c r="B203" s="1"/>
      <x:c r="C203" s="2"/>
      <x:c r="D203" s="2"/>
      <x:c r="E203" s="2"/>
      <x:c r="F203" s="2"/>
      <x:c r="G203" s="2"/>
      <x:c r="H203" s="2"/>
      <x:c r="I203" s="2"/>
      <x:c r="J203" s="2"/>
      <x:c r="K203" s="2"/>
      <x:c r="L203" s="2"/>
      <x:c r="M203" s="2"/>
      <x:c r="N203" s="2"/>
      <x:c r="O203" s="2"/>
      <x:c r="P203" s="2"/>
      <x:c r="Q203" s="2"/>
      <x:c r="R203" s="2"/>
      <x:c r="S203" s="2"/>
      <x:c r="T203" s="2"/>
      <x:c r="U203" s="2"/>
      <x:c r="V203" s="2"/>
      <x:c r="W203" s="2"/>
      <x:c r="X203" s="2"/>
      <x:c r="Y203" s="2"/>
      <x:c r="Z203" s="2"/>
      <x:c r="AA203" s="2"/>
      <x:c r="AB203" s="2"/>
      <x:c r="AC203" s="2"/>
      <x:c r="AD203" s="2"/>
    </x:row>
    <x:row r="204" ht="22" customHeight="1">
      <x:c r="A204" s="1"/>
      <x:c r="B204" s="1"/>
      <x:c r="C204" s="2"/>
      <x:c r="D204" s="2"/>
      <x:c r="E204" s="2"/>
      <x:c r="F204" s="2"/>
      <x:c r="G204" s="2"/>
      <x:c r="H204" s="2"/>
      <x:c r="I204" s="2"/>
      <x:c r="J204" s="2"/>
      <x:c r="K204" s="2"/>
      <x:c r="L204" s="2"/>
      <x:c r="M204" s="2"/>
      <x:c r="N204" s="2"/>
      <x:c r="O204" s="2"/>
      <x:c r="P204" s="2"/>
      <x:c r="Q204" s="2"/>
      <x:c r="R204" s="2"/>
      <x:c r="S204" s="2"/>
      <x:c r="T204" s="2"/>
      <x:c r="U204" s="2"/>
      <x:c r="V204" s="2"/>
      <x:c r="W204" s="2"/>
      <x:c r="X204" s="2"/>
      <x:c r="Y204" s="2"/>
      <x:c r="Z204" s="2"/>
      <x:c r="AA204" s="2"/>
      <x:c r="AB204" s="2"/>
      <x:c r="AC204" s="2"/>
      <x:c r="AD204" s="2"/>
    </x:row>
    <x:row r="205" ht="22" customHeight="1">
      <x:c r="A205" s="1"/>
      <x:c r="B205" s="1"/>
      <x:c r="C205" s="2"/>
      <x:c r="D205" s="2"/>
      <x:c r="E205" s="2"/>
      <x:c r="F205" s="2"/>
      <x:c r="G205" s="2"/>
      <x:c r="H205" s="2"/>
      <x:c r="I205" s="2"/>
      <x:c r="J205" s="2"/>
      <x:c r="K205" s="2"/>
      <x:c r="L205" s="2"/>
      <x:c r="M205" s="2"/>
      <x:c r="N205" s="2"/>
      <x:c r="O205" s="2"/>
      <x:c r="P205" s="2"/>
      <x:c r="Q205" s="2"/>
      <x:c r="R205" s="2"/>
      <x:c r="S205" s="2"/>
      <x:c r="T205" s="2"/>
      <x:c r="U205" s="2"/>
      <x:c r="V205" s="2"/>
      <x:c r="W205" s="2"/>
      <x:c r="X205" s="2"/>
      <x:c r="Y205" s="2"/>
      <x:c r="Z205" s="2"/>
      <x:c r="AA205" s="2"/>
      <x:c r="AB205" s="2"/>
      <x:c r="AC205" s="2"/>
      <x:c r="AD205" s="2"/>
    </x:row>
    <x:row r="206" ht="22" customHeight="1">
      <x:c r="A206" s="1"/>
      <x:c r="B206" s="1"/>
      <x:c r="C206" s="2"/>
      <x:c r="D206" s="2"/>
      <x:c r="E206" s="2"/>
      <x:c r="F206" s="2"/>
      <x:c r="G206" s="2"/>
      <x:c r="H206" s="2"/>
      <x:c r="I206" s="2"/>
      <x:c r="J206" s="2"/>
      <x:c r="K206" s="2"/>
      <x:c r="L206" s="2"/>
      <x:c r="M206" s="2"/>
      <x:c r="N206" s="2"/>
      <x:c r="O206" s="2"/>
      <x:c r="P206" s="2"/>
      <x:c r="Q206" s="2"/>
      <x:c r="R206" s="2"/>
      <x:c r="S206" s="2"/>
      <x:c r="T206" s="2"/>
      <x:c r="U206" s="2"/>
      <x:c r="V206" s="2"/>
      <x:c r="W206" s="2"/>
      <x:c r="X206" s="2"/>
      <x:c r="Y206" s="2"/>
      <x:c r="Z206" s="2"/>
      <x:c r="AA206" s="2"/>
      <x:c r="AB206" s="2"/>
      <x:c r="AC206" s="2"/>
      <x:c r="AD206" s="2"/>
    </x:row>
    <x:row r="207" ht="22" customHeight="1">
      <x:c r="A207" s="1"/>
      <x:c r="B207" s="1"/>
      <x:c r="C207" s="2"/>
      <x:c r="D207" s="2"/>
      <x:c r="E207" s="2"/>
      <x:c r="F207" s="2"/>
      <x:c r="G207" s="2"/>
      <x:c r="H207" s="2"/>
      <x:c r="I207" s="2"/>
      <x:c r="J207" s="2"/>
      <x:c r="K207" s="2"/>
      <x:c r="L207" s="2"/>
      <x:c r="M207" s="2"/>
      <x:c r="N207" s="2"/>
      <x:c r="O207" s="2"/>
      <x:c r="P207" s="2"/>
      <x:c r="Q207" s="2"/>
      <x:c r="R207" s="2"/>
      <x:c r="S207" s="2"/>
      <x:c r="T207" s="2"/>
      <x:c r="U207" s="2"/>
      <x:c r="V207" s="2"/>
      <x:c r="W207" s="2"/>
      <x:c r="X207" s="2"/>
      <x:c r="Y207" s="2"/>
      <x:c r="Z207" s="2"/>
      <x:c r="AA207" s="2"/>
      <x:c r="AB207" s="2"/>
      <x:c r="AC207" s="2"/>
      <x:c r="AD207" s="2"/>
    </x:row>
    <x:row r="208" ht="22" customHeight="1">
      <x:c r="A208" s="1"/>
      <x:c r="B208" s="1"/>
      <x:c r="C208" s="2"/>
      <x:c r="D208" s="2"/>
      <x:c r="E208" s="2"/>
      <x:c r="F208" s="2"/>
      <x:c r="G208" s="2"/>
      <x:c r="H208" s="2"/>
      <x:c r="I208" s="2"/>
      <x:c r="J208" s="2"/>
      <x:c r="K208" s="2"/>
      <x:c r="L208" s="2"/>
      <x:c r="M208" s="2"/>
      <x:c r="N208" s="2"/>
      <x:c r="O208" s="2"/>
      <x:c r="P208" s="2"/>
      <x:c r="Q208" s="2"/>
      <x:c r="R208" s="2"/>
      <x:c r="S208" s="2"/>
      <x:c r="T208" s="2"/>
      <x:c r="U208" s="2"/>
      <x:c r="V208" s="2"/>
      <x:c r="W208" s="2"/>
      <x:c r="X208" s="2"/>
      <x:c r="Y208" s="2"/>
      <x:c r="Z208" s="2"/>
      <x:c r="AA208" s="2"/>
      <x:c r="AB208" s="2"/>
      <x:c r="AC208" s="2"/>
      <x:c r="AD208" s="2"/>
    </x:row>
    <x:row r="209" ht="22" customHeight="1">
      <x:c r="A209" s="1"/>
      <x:c r="B209" s="1"/>
      <x:c r="C209" s="2"/>
      <x:c r="D209" s="2"/>
      <x:c r="E209" s="2"/>
      <x:c r="F209" s="2"/>
      <x:c r="G209" s="2"/>
      <x:c r="H209" s="2"/>
      <x:c r="I209" s="2"/>
      <x:c r="J209" s="2"/>
      <x:c r="K209" s="2"/>
      <x:c r="L209" s="2"/>
      <x:c r="M209" s="2"/>
      <x:c r="N209" s="2"/>
      <x:c r="O209" s="2"/>
      <x:c r="P209" s="2"/>
      <x:c r="Q209" s="2"/>
      <x:c r="R209" s="2"/>
      <x:c r="S209" s="2"/>
      <x:c r="T209" s="2"/>
      <x:c r="U209" s="2"/>
      <x:c r="V209" s="2"/>
      <x:c r="W209" s="2"/>
      <x:c r="X209" s="2"/>
      <x:c r="Y209" s="2"/>
      <x:c r="Z209" s="2"/>
      <x:c r="AA209" s="2"/>
      <x:c r="AB209" s="2"/>
      <x:c r="AC209" s="2"/>
      <x:c r="AD209" s="2"/>
    </x:row>
    <x:row r="210" ht="22" customHeight="1">
      <x:c r="A210" s="1"/>
      <x:c r="B210" s="1"/>
      <x:c r="C210" s="2"/>
      <x:c r="D210" s="2"/>
      <x:c r="E210" s="2"/>
      <x:c r="F210" s="2"/>
      <x:c r="G210" s="2"/>
      <x:c r="H210" s="2"/>
      <x:c r="I210" s="2"/>
      <x:c r="J210" s="2"/>
      <x:c r="K210" s="2"/>
      <x:c r="L210" s="2"/>
      <x:c r="M210" s="2"/>
      <x:c r="N210" s="2"/>
      <x:c r="O210" s="2"/>
      <x:c r="P210" s="2"/>
      <x:c r="Q210" s="2"/>
      <x:c r="R210" s="2"/>
      <x:c r="S210" s="2"/>
      <x:c r="T210" s="2"/>
      <x:c r="U210" s="2"/>
      <x:c r="V210" s="2"/>
      <x:c r="W210" s="2"/>
      <x:c r="X210" s="2"/>
      <x:c r="Y210" s="2"/>
      <x:c r="Z210" s="2"/>
      <x:c r="AA210" s="2"/>
      <x:c r="AB210" s="2"/>
      <x:c r="AC210" s="2"/>
      <x:c r="AD210" s="2"/>
    </x:row>
    <x:row r="211" ht="22" customHeight="1">
      <x:c r="A211" s="1"/>
      <x:c r="B211" s="1"/>
      <x:c r="C211" s="2"/>
      <x:c r="D211" s="2"/>
      <x:c r="E211" s="2"/>
      <x:c r="F211" s="2"/>
      <x:c r="G211" s="2"/>
      <x:c r="H211" s="2"/>
      <x:c r="I211" s="2"/>
      <x:c r="J211" s="2"/>
      <x:c r="K211" s="2"/>
      <x:c r="L211" s="2"/>
      <x:c r="M211" s="2"/>
      <x:c r="N211" s="2"/>
      <x:c r="O211" s="2"/>
      <x:c r="P211" s="2"/>
      <x:c r="Q211" s="2"/>
      <x:c r="R211" s="2"/>
      <x:c r="S211" s="2"/>
      <x:c r="T211" s="2"/>
      <x:c r="U211" s="2"/>
      <x:c r="V211" s="2"/>
      <x:c r="W211" s="2"/>
      <x:c r="X211" s="2"/>
      <x:c r="Y211" s="2"/>
      <x:c r="Z211" s="2"/>
      <x:c r="AA211" s="2"/>
      <x:c r="AB211" s="2"/>
      <x:c r="AC211" s="2"/>
      <x:c r="AD211" s="2"/>
    </x:row>
    <x:row r="212" ht="22" customHeight="1">
      <x:c r="A212" s="1"/>
      <x:c r="B212" s="1"/>
      <x:c r="C212" s="2"/>
      <x:c r="D212" s="2"/>
      <x:c r="E212" s="2"/>
      <x:c r="F212" s="2"/>
      <x:c r="G212" s="2"/>
      <x:c r="H212" s="2"/>
      <x:c r="I212" s="2"/>
      <x:c r="J212" s="2"/>
      <x:c r="K212" s="2"/>
      <x:c r="L212" s="2"/>
      <x:c r="M212" s="2"/>
      <x:c r="N212" s="2"/>
      <x:c r="O212" s="2"/>
      <x:c r="P212" s="2"/>
      <x:c r="Q212" s="2"/>
      <x:c r="R212" s="2"/>
      <x:c r="S212" s="2"/>
      <x:c r="T212" s="2"/>
      <x:c r="U212" s="2"/>
      <x:c r="V212" s="2"/>
      <x:c r="W212" s="2"/>
      <x:c r="X212" s="2"/>
      <x:c r="Y212" s="2"/>
      <x:c r="Z212" s="2"/>
      <x:c r="AA212" s="2"/>
      <x:c r="AB212" s="2"/>
      <x:c r="AC212" s="2"/>
      <x:c r="AD212" s="2"/>
    </x:row>
    <x:row r="213" ht="22" customHeight="1">
      <x:c r="A213" s="1"/>
      <x:c r="B213" s="1"/>
      <x:c r="C213" s="2"/>
      <x:c r="D213" s="2"/>
      <x:c r="E213" s="2"/>
      <x:c r="F213" s="2"/>
      <x:c r="G213" s="2"/>
      <x:c r="H213" s="2"/>
      <x:c r="I213" s="2"/>
      <x:c r="J213" s="2"/>
      <x:c r="K213" s="2"/>
      <x:c r="L213" s="2"/>
      <x:c r="M213" s="2"/>
      <x:c r="N213" s="2"/>
      <x:c r="O213" s="2"/>
      <x:c r="P213" s="2"/>
      <x:c r="Q213" s="2"/>
      <x:c r="R213" s="2"/>
      <x:c r="S213" s="2"/>
      <x:c r="T213" s="2"/>
      <x:c r="U213" s="2"/>
      <x:c r="V213" s="2"/>
      <x:c r="W213" s="2"/>
      <x:c r="X213" s="2"/>
      <x:c r="Y213" s="2"/>
      <x:c r="Z213" s="2"/>
      <x:c r="AA213" s="2"/>
      <x:c r="AB213" s="2"/>
      <x:c r="AC213" s="2"/>
      <x:c r="AD213" s="2"/>
    </x:row>
    <x:row r="214" ht="22" customHeight="1">
      <x:c r="A214" s="1"/>
      <x:c r="B214" s="1"/>
      <x:c r="C214" s="2"/>
      <x:c r="D214" s="2"/>
      <x:c r="E214" s="2"/>
      <x:c r="F214" s="2"/>
      <x:c r="G214" s="2"/>
      <x:c r="H214" s="2"/>
      <x:c r="I214" s="2"/>
      <x:c r="J214" s="2"/>
      <x:c r="K214" s="2"/>
      <x:c r="L214" s="2"/>
      <x:c r="M214" s="2"/>
      <x:c r="N214" s="2"/>
      <x:c r="O214" s="2"/>
      <x:c r="P214" s="2"/>
      <x:c r="Q214" s="2"/>
      <x:c r="R214" s="2"/>
      <x:c r="S214" s="2"/>
      <x:c r="T214" s="2"/>
      <x:c r="U214" s="2"/>
      <x:c r="V214" s="2"/>
      <x:c r="W214" s="2"/>
      <x:c r="X214" s="2"/>
      <x:c r="Y214" s="2"/>
      <x:c r="Z214" s="2"/>
      <x:c r="AA214" s="2"/>
      <x:c r="AB214" s="2"/>
      <x:c r="AC214" s="2"/>
      <x:c r="AD214" s="2"/>
    </x:row>
    <x:row r="215" ht="22" customHeight="1">
      <x:c r="A215" s="1"/>
      <x:c r="B215" s="1"/>
      <x:c r="C215" s="2"/>
      <x:c r="D215" s="2"/>
      <x:c r="E215" s="2"/>
      <x:c r="F215" s="2"/>
      <x:c r="G215" s="2"/>
      <x:c r="H215" s="2"/>
      <x:c r="I215" s="2"/>
      <x:c r="J215" s="2"/>
      <x:c r="K215" s="2"/>
      <x:c r="L215" s="2"/>
      <x:c r="M215" s="2"/>
      <x:c r="N215" s="2"/>
      <x:c r="O215" s="2"/>
      <x:c r="P215" s="2"/>
      <x:c r="Q215" s="2"/>
      <x:c r="R215" s="2"/>
      <x:c r="S215" s="2"/>
      <x:c r="T215" s="2"/>
      <x:c r="U215" s="2"/>
      <x:c r="V215" s="2"/>
      <x:c r="W215" s="2"/>
      <x:c r="X215" s="2"/>
      <x:c r="Y215" s="2"/>
      <x:c r="Z215" s="2"/>
      <x:c r="AA215" s="2"/>
      <x:c r="AB215" s="2"/>
      <x:c r="AC215" s="2"/>
      <x:c r="AD215" s="2"/>
    </x:row>
    <x:row r="216" ht="22" customHeight="1">
      <x:c r="A216" s="1"/>
      <x:c r="B216" s="1"/>
      <x:c r="C216" s="2"/>
      <x:c r="D216" s="2"/>
      <x:c r="E216" s="2"/>
      <x:c r="F216" s="2"/>
      <x:c r="G216" s="2"/>
      <x:c r="H216" s="2"/>
      <x:c r="I216" s="2"/>
      <x:c r="J216" s="2"/>
      <x:c r="K216" s="2"/>
      <x:c r="L216" s="2"/>
      <x:c r="M216" s="2"/>
      <x:c r="N216" s="2"/>
      <x:c r="O216" s="2"/>
      <x:c r="P216" s="2"/>
      <x:c r="Q216" s="2"/>
      <x:c r="R216" s="2"/>
      <x:c r="S216" s="2"/>
      <x:c r="T216" s="2"/>
      <x:c r="U216" s="2"/>
      <x:c r="V216" s="2"/>
      <x:c r="W216" s="2"/>
      <x:c r="X216" s="2"/>
      <x:c r="Y216" s="2"/>
      <x:c r="Z216" s="2"/>
      <x:c r="AA216" s="2"/>
      <x:c r="AB216" s="2"/>
      <x:c r="AC216" s="2"/>
      <x:c r="AD216" s="2"/>
    </x:row>
    <x:row r="217" ht="22" customHeight="1">
      <x:c r="A217" s="1"/>
      <x:c r="B217" s="1"/>
      <x:c r="C217" s="2"/>
      <x:c r="D217" s="2"/>
      <x:c r="E217" s="2"/>
      <x:c r="F217" s="2"/>
      <x:c r="G217" s="2"/>
      <x:c r="H217" s="2"/>
      <x:c r="I217" s="2"/>
      <x:c r="J217" s="2"/>
      <x:c r="K217" s="2"/>
      <x:c r="L217" s="2"/>
      <x:c r="M217" s="2"/>
      <x:c r="N217" s="2"/>
      <x:c r="O217" s="2"/>
      <x:c r="P217" s="2"/>
      <x:c r="Q217" s="2"/>
      <x:c r="R217" s="2"/>
      <x:c r="S217" s="2"/>
      <x:c r="T217" s="2"/>
      <x:c r="U217" s="2"/>
      <x:c r="V217" s="2"/>
      <x:c r="W217" s="2"/>
      <x:c r="X217" s="2"/>
      <x:c r="Y217" s="2"/>
      <x:c r="Z217" s="2"/>
      <x:c r="AA217" s="2"/>
      <x:c r="AB217" s="2"/>
      <x:c r="AC217" s="2"/>
      <x:c r="AD217" s="2"/>
    </x:row>
    <x:row r="218" ht="22" customHeight="1">
      <x:c r="A218" s="1"/>
      <x:c r="B218" s="1"/>
      <x:c r="C218" s="2"/>
      <x:c r="D218" s="2"/>
      <x:c r="E218" s="2"/>
      <x:c r="F218" s="2"/>
      <x:c r="G218" s="2"/>
      <x:c r="H218" s="2"/>
      <x:c r="I218" s="2"/>
      <x:c r="J218" s="2"/>
      <x:c r="K218" s="2"/>
      <x:c r="L218" s="2"/>
      <x:c r="M218" s="2"/>
      <x:c r="N218" s="2"/>
      <x:c r="O218" s="2"/>
      <x:c r="P218" s="2"/>
      <x:c r="Q218" s="2"/>
      <x:c r="R218" s="2"/>
      <x:c r="S218" s="2"/>
      <x:c r="T218" s="2"/>
      <x:c r="U218" s="2"/>
      <x:c r="V218" s="2"/>
      <x:c r="W218" s="2"/>
      <x:c r="X218" s="2"/>
      <x:c r="Y218" s="2"/>
      <x:c r="Z218" s="2"/>
      <x:c r="AA218" s="2"/>
      <x:c r="AB218" s="2"/>
      <x:c r="AC218" s="2"/>
      <x:c r="AD218" s="2"/>
    </x:row>
    <x:row r="219" ht="22" customHeight="1">
      <x:c r="A219" s="1"/>
      <x:c r="B219" s="1"/>
      <x:c r="C219" s="2"/>
      <x:c r="D219" s="2"/>
      <x:c r="E219" s="2"/>
      <x:c r="F219" s="2"/>
      <x:c r="G219" s="2"/>
      <x:c r="H219" s="2"/>
      <x:c r="I219" s="2"/>
      <x:c r="J219" s="2"/>
      <x:c r="K219" s="2"/>
      <x:c r="L219" s="2"/>
      <x:c r="M219" s="2"/>
      <x:c r="N219" s="2"/>
      <x:c r="O219" s="2"/>
      <x:c r="P219" s="2"/>
      <x:c r="Q219" s="2"/>
      <x:c r="R219" s="2"/>
      <x:c r="S219" s="2"/>
      <x:c r="T219" s="2"/>
      <x:c r="U219" s="2"/>
      <x:c r="V219" s="2"/>
      <x:c r="W219" s="2"/>
      <x:c r="X219" s="2"/>
      <x:c r="Y219" s="2"/>
      <x:c r="Z219" s="2"/>
      <x:c r="AA219" s="2"/>
      <x:c r="AB219" s="2"/>
      <x:c r="AC219" s="2"/>
      <x:c r="AD219" s="2"/>
    </x:row>
    <x:row r="220" ht="22" customHeight="1">
      <x:c r="A220" s="1"/>
      <x:c r="B220" s="1"/>
      <x:c r="C220" s="2"/>
      <x:c r="D220" s="2"/>
      <x:c r="E220" s="2"/>
      <x:c r="F220" s="2"/>
      <x:c r="G220" s="2"/>
      <x:c r="H220" s="2"/>
      <x:c r="I220" s="2"/>
      <x:c r="J220" s="2"/>
      <x:c r="K220" s="2"/>
      <x:c r="L220" s="2"/>
      <x:c r="M220" s="2"/>
      <x:c r="N220" s="2"/>
      <x:c r="O220" s="2"/>
      <x:c r="P220" s="2"/>
      <x:c r="Q220" s="2"/>
      <x:c r="R220" s="2"/>
      <x:c r="S220" s="2"/>
      <x:c r="T220" s="2"/>
      <x:c r="U220" s="2"/>
      <x:c r="V220" s="2"/>
      <x:c r="W220" s="2"/>
      <x:c r="X220" s="2"/>
      <x:c r="Y220" s="2"/>
      <x:c r="Z220" s="2"/>
      <x:c r="AA220" s="2"/>
      <x:c r="AB220" s="2"/>
      <x:c r="AC220" s="2"/>
      <x:c r="AD220" s="2"/>
    </x:row>
    <x:row r="221" ht="22" customHeight="1">
      <x:c r="A221" s="1"/>
      <x:c r="B221" s="1"/>
      <x:c r="C221" s="2"/>
      <x:c r="D221" s="2"/>
      <x:c r="E221" s="2"/>
      <x:c r="F221" s="2"/>
      <x:c r="G221" s="2"/>
      <x:c r="H221" s="2"/>
      <x:c r="I221" s="2"/>
      <x:c r="J221" s="2"/>
      <x:c r="K221" s="2"/>
      <x:c r="L221" s="2"/>
      <x:c r="M221" s="2"/>
      <x:c r="N221" s="2"/>
      <x:c r="O221" s="2"/>
      <x:c r="P221" s="2"/>
      <x:c r="Q221" s="2"/>
      <x:c r="R221" s="2"/>
      <x:c r="S221" s="2"/>
      <x:c r="T221" s="2"/>
      <x:c r="U221" s="2"/>
      <x:c r="V221" s="2"/>
      <x:c r="W221" s="2"/>
      <x:c r="X221" s="2"/>
      <x:c r="Y221" s="2"/>
      <x:c r="Z221" s="2"/>
      <x:c r="AA221" s="2"/>
      <x:c r="AB221" s="2"/>
      <x:c r="AC221" s="2"/>
      <x:c r="AD221" s="2"/>
    </x:row>
    <x:row r="222" ht="22" customHeight="1">
      <x:c r="A222" s="1"/>
      <x:c r="B222" s="1"/>
      <x:c r="C222" s="2"/>
      <x:c r="D222" s="2"/>
      <x:c r="E222" s="2"/>
      <x:c r="F222" s="2"/>
      <x:c r="G222" s="2"/>
      <x:c r="H222" s="2"/>
      <x:c r="I222" s="2"/>
      <x:c r="J222" s="2"/>
      <x:c r="K222" s="2"/>
      <x:c r="L222" s="2"/>
      <x:c r="M222" s="2"/>
      <x:c r="N222" s="2"/>
      <x:c r="O222" s="2"/>
      <x:c r="P222" s="2"/>
      <x:c r="Q222" s="2"/>
      <x:c r="R222" s="2"/>
      <x:c r="S222" s="2"/>
      <x:c r="T222" s="2"/>
      <x:c r="U222" s="2"/>
      <x:c r="V222" s="2"/>
      <x:c r="W222" s="2"/>
      <x:c r="X222" s="2"/>
      <x:c r="Y222" s="2"/>
      <x:c r="Z222" s="2"/>
      <x:c r="AA222" s="2"/>
      <x:c r="AB222" s="2"/>
      <x:c r="AC222" s="2"/>
      <x:c r="AD222" s="2"/>
    </x:row>
    <x:row r="223" ht="22" customHeight="1">
      <x:c r="A223" s="1"/>
      <x:c r="B223" s="1"/>
      <x:c r="C223" s="2"/>
      <x:c r="D223" s="2"/>
      <x:c r="E223" s="2"/>
      <x:c r="F223" s="2"/>
      <x:c r="G223" s="2"/>
      <x:c r="H223" s="2"/>
      <x:c r="I223" s="2"/>
      <x:c r="J223" s="2"/>
      <x:c r="K223" s="2"/>
      <x:c r="L223" s="2"/>
      <x:c r="M223" s="2"/>
      <x:c r="N223" s="2"/>
      <x:c r="O223" s="2"/>
      <x:c r="P223" s="2"/>
      <x:c r="Q223" s="2"/>
      <x:c r="R223" s="2"/>
      <x:c r="S223" s="2"/>
      <x:c r="T223" s="2"/>
      <x:c r="U223" s="2"/>
      <x:c r="V223" s="2"/>
      <x:c r="W223" s="2"/>
      <x:c r="X223" s="2"/>
      <x:c r="Y223" s="2"/>
      <x:c r="Z223" s="2"/>
      <x:c r="AA223" s="2"/>
      <x:c r="AB223" s="2"/>
      <x:c r="AC223" s="2"/>
      <x:c r="AD223" s="2"/>
    </x:row>
    <x:row r="224" ht="22" customHeight="1">
      <x:c r="A224" s="1"/>
      <x:c r="B224" s="1"/>
      <x:c r="C224" s="2"/>
      <x:c r="D224" s="2"/>
      <x:c r="E224" s="2"/>
      <x:c r="F224" s="2"/>
      <x:c r="G224" s="2"/>
      <x:c r="H224" s="2"/>
      <x:c r="I224" s="2"/>
      <x:c r="J224" s="2"/>
      <x:c r="K224" s="2"/>
      <x:c r="L224" s="2"/>
      <x:c r="M224" s="2"/>
      <x:c r="N224" s="2"/>
      <x:c r="O224" s="2"/>
      <x:c r="P224" s="2"/>
      <x:c r="Q224" s="2"/>
      <x:c r="R224" s="2"/>
      <x:c r="S224" s="2"/>
      <x:c r="T224" s="2"/>
      <x:c r="U224" s="2"/>
      <x:c r="V224" s="2"/>
      <x:c r="W224" s="2"/>
      <x:c r="X224" s="2"/>
      <x:c r="Y224" s="2"/>
      <x:c r="Z224" s="2"/>
      <x:c r="AA224" s="2"/>
      <x:c r="AB224" s="2"/>
      <x:c r="AC224" s="2"/>
      <x:c r="AD224" s="2"/>
    </x:row>
    <x:row r="225" ht="22" customHeight="1">
      <x:c r="A225" s="1"/>
      <x:c r="B225" s="1"/>
      <x:c r="C225" s="2"/>
      <x:c r="D225" s="2"/>
      <x:c r="E225" s="2"/>
      <x:c r="F225" s="2"/>
      <x:c r="G225" s="2"/>
      <x:c r="H225" s="2"/>
      <x:c r="I225" s="2"/>
      <x:c r="J225" s="2"/>
      <x:c r="K225" s="2"/>
      <x:c r="L225" s="2"/>
      <x:c r="M225" s="2"/>
      <x:c r="N225" s="2"/>
      <x:c r="O225" s="2"/>
      <x:c r="P225" s="2"/>
      <x:c r="Q225" s="2"/>
      <x:c r="R225" s="2"/>
      <x:c r="S225" s="2"/>
      <x:c r="T225" s="2"/>
      <x:c r="U225" s="2"/>
      <x:c r="V225" s="2"/>
      <x:c r="W225" s="2"/>
      <x:c r="X225" s="2"/>
      <x:c r="Y225" s="2"/>
      <x:c r="Z225" s="2"/>
      <x:c r="AA225" s="2"/>
      <x:c r="AB225" s="2"/>
      <x:c r="AC225" s="2"/>
      <x:c r="AD225" s="2"/>
    </x:row>
    <x:row r="226" ht="22" customHeight="1">
      <x:c r="A226" s="1"/>
      <x:c r="B226" s="1"/>
      <x:c r="C226" s="2"/>
      <x:c r="D226" s="2"/>
      <x:c r="E226" s="2"/>
      <x:c r="F226" s="2"/>
      <x:c r="G226" s="2"/>
      <x:c r="H226" s="2"/>
      <x:c r="I226" s="2"/>
      <x:c r="J226" s="2"/>
      <x:c r="K226" s="2"/>
      <x:c r="L226" s="2"/>
      <x:c r="M226" s="2"/>
      <x:c r="N226" s="2"/>
      <x:c r="O226" s="2"/>
      <x:c r="P226" s="2"/>
      <x:c r="Q226" s="2"/>
      <x:c r="R226" s="2"/>
      <x:c r="S226" s="2"/>
      <x:c r="T226" s="2"/>
      <x:c r="U226" s="2"/>
      <x:c r="V226" s="2"/>
      <x:c r="W226" s="2"/>
      <x:c r="X226" s="2"/>
      <x:c r="Y226" s="2"/>
      <x:c r="Z226" s="2"/>
      <x:c r="AA226" s="2"/>
      <x:c r="AB226" s="2"/>
      <x:c r="AC226" s="2"/>
      <x:c r="AD226" s="2"/>
    </x:row>
    <x:row r="227" ht="22" customHeight="1">
      <x:c r="A227" s="1"/>
      <x:c r="B227" s="1"/>
      <x:c r="C227" s="2"/>
      <x:c r="D227" s="2"/>
      <x:c r="E227" s="2"/>
      <x:c r="F227" s="2"/>
      <x:c r="G227" s="2"/>
      <x:c r="H227" s="2"/>
      <x:c r="I227" s="2"/>
      <x:c r="J227" s="2"/>
      <x:c r="K227" s="2"/>
      <x:c r="L227" s="2"/>
      <x:c r="M227" s="2"/>
      <x:c r="N227" s="2"/>
      <x:c r="O227" s="2"/>
      <x:c r="P227" s="2"/>
      <x:c r="Q227" s="2"/>
      <x:c r="R227" s="2"/>
      <x:c r="S227" s="2"/>
      <x:c r="T227" s="2"/>
      <x:c r="U227" s="2"/>
      <x:c r="V227" s="2"/>
      <x:c r="W227" s="2"/>
      <x:c r="X227" s="2"/>
      <x:c r="Y227" s="2"/>
      <x:c r="Z227" s="2"/>
      <x:c r="AA227" s="2"/>
      <x:c r="AB227" s="2"/>
      <x:c r="AC227" s="2"/>
      <x:c r="AD227" s="2"/>
    </x:row>
    <x:row r="228" ht="22" customHeight="1">
      <x:c r="A228" s="1"/>
      <x:c r="B228" s="1"/>
      <x:c r="C228" s="2"/>
      <x:c r="D228" s="2"/>
      <x:c r="E228" s="2"/>
      <x:c r="F228" s="2"/>
      <x:c r="G228" s="2"/>
      <x:c r="H228" s="2"/>
      <x:c r="I228" s="2"/>
      <x:c r="J228" s="2"/>
      <x:c r="K228" s="2"/>
      <x:c r="L228" s="2"/>
      <x:c r="M228" s="2"/>
      <x:c r="N228" s="2"/>
      <x:c r="O228" s="2"/>
      <x:c r="P228" s="2"/>
      <x:c r="Q228" s="2"/>
      <x:c r="R228" s="2"/>
      <x:c r="S228" s="2"/>
      <x:c r="T228" s="2"/>
      <x:c r="U228" s="2"/>
      <x:c r="V228" s="2"/>
      <x:c r="W228" s="2"/>
      <x:c r="X228" s="2"/>
      <x:c r="Y228" s="2"/>
      <x:c r="Z228" s="2"/>
      <x:c r="AA228" s="2"/>
      <x:c r="AB228" s="2"/>
      <x:c r="AC228" s="2"/>
      <x:c r="AD228" s="2"/>
    </x:row>
    <x:row r="229" ht="22" customHeight="1">
      <x:c r="A229" s="1"/>
      <x:c r="B229" s="1"/>
      <x:c r="C229" s="2"/>
      <x:c r="D229" s="2"/>
      <x:c r="E229" s="2"/>
      <x:c r="F229" s="2"/>
      <x:c r="G229" s="2"/>
      <x:c r="H229" s="2"/>
      <x:c r="I229" s="2"/>
      <x:c r="J229" s="2"/>
      <x:c r="K229" s="2"/>
      <x:c r="L229" s="2"/>
      <x:c r="M229" s="2"/>
      <x:c r="N229" s="2"/>
      <x:c r="O229" s="2"/>
      <x:c r="P229" s="2"/>
      <x:c r="Q229" s="2"/>
      <x:c r="R229" s="2"/>
      <x:c r="S229" s="2"/>
      <x:c r="T229" s="2"/>
      <x:c r="U229" s="2"/>
      <x:c r="V229" s="2"/>
      <x:c r="W229" s="2"/>
      <x:c r="X229" s="2"/>
      <x:c r="Y229" s="2"/>
      <x:c r="Z229" s="2"/>
      <x:c r="AA229" s="2"/>
      <x:c r="AB229" s="2"/>
      <x:c r="AC229" s="2"/>
      <x:c r="AD229" s="2"/>
    </x:row>
    <x:row r="230" ht="22" customHeight="1">
      <x:c r="A230" s="1"/>
      <x:c r="B230" s="1"/>
      <x:c r="C230" s="2"/>
      <x:c r="D230" s="2"/>
      <x:c r="E230" s="2"/>
      <x:c r="F230" s="2"/>
      <x:c r="G230" s="2"/>
      <x:c r="H230" s="2"/>
      <x:c r="I230" s="2"/>
      <x:c r="J230" s="2"/>
      <x:c r="K230" s="2"/>
      <x:c r="L230" s="2"/>
      <x:c r="M230" s="2"/>
      <x:c r="N230" s="2"/>
      <x:c r="O230" s="2"/>
      <x:c r="P230" s="2"/>
      <x:c r="Q230" s="2"/>
      <x:c r="R230" s="2"/>
      <x:c r="S230" s="2"/>
      <x:c r="T230" s="2"/>
      <x:c r="U230" s="2"/>
      <x:c r="V230" s="2"/>
      <x:c r="W230" s="2"/>
      <x:c r="X230" s="2"/>
      <x:c r="Y230" s="2"/>
      <x:c r="Z230" s="2"/>
      <x:c r="AA230" s="2"/>
      <x:c r="AB230" s="2"/>
      <x:c r="AC230" s="2"/>
      <x:c r="AD230" s="2"/>
    </x:row>
  </x:sheetData>
  <x:mergeCells>
    <x:mergeCell ref="C7:E7"/>
    <x:mergeCell ref="C8:E8"/>
    <x:mergeCell ref="C9:E9"/>
    <x:mergeCell ref="C10:E10"/>
    <x:mergeCell ref="C11:E11"/>
    <x:mergeCell ref="C12:E12"/>
    <x:mergeCell ref="C13:E13"/>
    <x:mergeCell ref="C14:E14"/>
    <x:mergeCell ref="C15:E15"/>
    <x:mergeCell ref="H8:J10"/>
    <x:mergeCell ref="C45:E45"/>
    <x:mergeCell ref="C46:E46"/>
    <x:mergeCell ref="C47:E47"/>
    <x:mergeCell ref="C48:E48"/>
    <x:mergeCell ref="F48:J48"/>
  </x:mergeCells>
  <x:conditionalFormatting sqref="H8:H8">
    <x:cfRule type="containsText" dxfId="9" priority="1" operator="containsText" text="Missing"/>
    <x:cfRule type="containsText" dxfId="10" priority="2" operator="containsText" text="Unpriced"/>
    <x:cfRule type="containsText" dxfId="11" priority="3" operator="containsText" text="Invalid"/>
  </x:conditionalFormatting>
  <x:conditionalFormatting sqref="E36:I40">
    <x:cfRule type="colorScale" priority="4">
      <x:colorScale>
        <x:cfvo type="min"/>
        <x:cfvo type="percentile" val="50"/>
        <x:cfvo type="max"/>
        <x:color rgb="FFF7F5F0"/>
        <x:color rgb="FFFFFFFF"/>
        <x:color rgb="FFCEC9BC"/>
      </x:colorScale>
    </x:cfRule>
  </x:conditionalFormatting>
  <x:conditionalFormatting sqref="F47:F47">
    <x:cfRule type="cellIs" dxfId="12" priority="5" operator="lessThan">
      <x:formula>0</x:formula>
    </x:cfRule>
  </x:conditionalFormatting>
  <x:conditionalFormatting sqref="F48:F48">
    <x:cfRule type="containsText" dxfId="13" priority="6" operator="containsText" text="Missing"/>
    <x:cfRule type="containsText" dxfId="14" priority="7" operator="containsText" text="Unpriced"/>
    <x:cfRule type="containsText" dxfId="15" priority="8" operator="containsText" text="Invalid"/>
  </x:conditionalFormatting>
  <x:dataValidations count="1">
    <x:dataValidation type="list" sqref="H4">
      <x:formula1>"Base,Downside"</x:formula1>
    </x:dataValidation>
  </x:dataValidations>
  <x:pageMargins left="0.7" right="0.7" top="0.75" bottom="0.75" header="0.3" footer="0.3"/>
</x:worksheet>
</file>

<file path=xl/worksheets/sheet2.xml><?xml version="1.0" encoding="utf-8"?>
<x:worksheet xmlns:x="http://schemas.openxmlformats.org/spreadsheetml/2006/main">
  <x:sheetPr>
    <x:tabColor rgb="FF79602E"/>
  </x:sheetPr>
  <x:sheetViews>
    <x:sheetView showGridLines="0" workbookViewId="0"/>
  </x:sheetViews>
  <x:sheetFormatPr defaultRowHeight="15"/>
  <x:cols>
    <x:col min="1" max="1" width="2.5" hidden="0" customWidth="1"/>
    <x:col min="2" max="2" width="2.5" hidden="0" customWidth="1"/>
    <x:col min="3" max="3" width="39" hidden="0" customWidth="1"/>
    <x:col min="4" max="4" width="15" hidden="0" customWidth="1"/>
    <x:col min="5" max="5" width="26" hidden="0" customWidth="1"/>
    <x:col min="6" max="6" width="19" hidden="0" customWidth="1"/>
    <x:col min="7" max="7" width="15" hidden="0" customWidth="1"/>
    <x:col min="8" max="8" width="15" hidden="0" customWidth="1"/>
    <x:col min="9" max="9" width="15" hidden="0" customWidth="1"/>
    <x:col min="10" max="10" width="15" hidden="0" customWidth="1"/>
  </x:cols>
  <x:sheetData>
    <x:row r="1" ht="22"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row>
    <x:row r="2" ht="22" customHeight="1">
      <x:c r="A2" s="1"/>
      <x:c r="B2" s="1"/>
      <x:c r="C2" s="3" t="str">
        <x:v>Assumptions</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row>
    <x:row r="3" ht="22" customHeight="1">
      <x:c r="A3" s="1"/>
      <x:c r="B3" s="1"/>
      <x:c r="C3" s="4" t="str">
        <x:v>Blue numbers on amber cells are editable Assumptions. All money is USD thousands.</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row>
    <x:row r="4" ht="22" customHeight="1">
      <x:c r="A4" s="1"/>
      <x:c r="B4" s="1"/>
      <x:c r="C4" s="2"/>
      <x:c r="D4" s="2"/>
      <x:c r="E4" s="2"/>
      <x:c r="F4" s="2"/>
      <x:c r="G4" s="2" t="str">
        <x:v>Case selected</x:v>
      </x:c>
      <x:c r="H4" s="7" t="str">
        <x:f>'Dashboard'!H4</x:f>
        <x:v>Base</x:v>
      </x:c>
      <x:c r="I4" s="2"/>
      <x:c r="J4" s="2"/>
      <x:c r="K4" s="2"/>
      <x:c r="L4" s="2"/>
      <x:c r="M4" s="2"/>
      <x:c r="N4" s="2"/>
      <x:c r="O4" s="2"/>
      <x:c r="P4" s="2"/>
      <x:c r="Q4" s="2"/>
      <x:c r="R4" s="2"/>
      <x:c r="S4" s="2"/>
      <x:c r="T4" s="2"/>
      <x:c r="U4" s="2"/>
      <x:c r="V4" s="2"/>
      <x:c r="W4" s="2"/>
      <x:c r="X4" s="2"/>
      <x:c r="Y4" s="2"/>
      <x:c r="Z4" s="2"/>
      <x:c r="AA4" s="2"/>
      <x:c r="AB4" s="2"/>
      <x:c r="AC4" s="2"/>
      <x:c r="AD4" s="2"/>
    </x:row>
    <x:row r="5" ht="22"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row>
    <x:row r="6" ht="42" customHeight="1">
      <x:c r="A6" s="1"/>
      <x:c r="B6" s="1"/>
      <x:c r="C6" s="11" t="str">
        <x:v>Global input</x:v>
      </x:c>
      <x:c r="D6" s="11" t="str">
        <x:v>Assumption</x:v>
      </x:c>
      <x:c r="E6" s="11" t="str">
        <x:v>Meaning</x:v>
      </x:c>
      <x:c r="F6" s="11" t="str"/>
      <x:c r="G6" s="2"/>
      <x:c r="H6" s="2"/>
      <x:c r="I6" s="2"/>
      <x:c r="J6" s="2"/>
      <x:c r="K6" s="2"/>
      <x:c r="L6" s="2"/>
      <x:c r="M6" s="2"/>
      <x:c r="N6" s="2"/>
      <x:c r="O6" s="2"/>
      <x:c r="P6" s="2"/>
      <x:c r="Q6" s="2"/>
      <x:c r="R6" s="2"/>
      <x:c r="S6" s="2"/>
      <x:c r="T6" s="2"/>
      <x:c r="U6" s="2"/>
      <x:c r="V6" s="2"/>
      <x:c r="W6" s="2"/>
      <x:c r="X6" s="2"/>
      <x:c r="Y6" s="2"/>
      <x:c r="Z6" s="2"/>
      <x:c r="AA6" s="2"/>
      <x:c r="AB6" s="2"/>
      <x:c r="AC6" s="2"/>
      <x:c r="AD6" s="2"/>
    </x:row>
    <x:row r="7" ht="34" customHeight="1">
      <x:c r="A7" s="1"/>
      <x:c r="B7" s="1"/>
      <x:c r="C7" s="13" t="str">
        <x:v>Standalone enterprise value</x:v>
      </x:c>
      <x:c r="D7" s="14" t="n">
        <x:v>20000</x:v>
      </x:c>
      <x:c r="E7" s="13" t="str">
        <x:v>Value before buyer-specific synergies</x:v>
      </x:c>
      <x:c r="F7" s="13"/>
      <x:c r="G7" s="13"/>
      <x:c r="H7" s="13"/>
      <x:c r="I7" s="13"/>
      <x:c r="J7" s="13"/>
      <x:c r="K7" s="2"/>
      <x:c r="L7" s="2"/>
      <x:c r="M7" s="2"/>
      <x:c r="N7" s="2"/>
      <x:c r="O7" s="2"/>
      <x:c r="P7" s="2"/>
      <x:c r="Q7" s="2"/>
      <x:c r="R7" s="2"/>
      <x:c r="S7" s="2"/>
      <x:c r="T7" s="2"/>
      <x:c r="U7" s="2"/>
      <x:c r="V7" s="2"/>
      <x:c r="W7" s="2"/>
      <x:c r="X7" s="2"/>
      <x:c r="Y7" s="2"/>
      <x:c r="Z7" s="2"/>
      <x:c r="AA7" s="2"/>
      <x:c r="AB7" s="2"/>
      <x:c r="AC7" s="2"/>
      <x:c r="AD7" s="2"/>
    </x:row>
    <x:row r="8" ht="34" customHeight="1">
      <x:c r="A8" s="1"/>
      <x:c r="B8" s="1"/>
      <x:c r="C8" s="13" t="str">
        <x:v>Seller share of positive net synergy NPV</x:v>
      </x:c>
      <x:c r="D8" s="16" t="n">
        <x:v>0</x:v>
      </x:c>
      <x:c r="E8" s="13" t="str">
        <x:v>Negotiated share; zero is a valid choice</x:v>
      </x:c>
      <x:c r="F8" s="13"/>
      <x:c r="G8" s="13"/>
      <x:c r="H8" s="13"/>
      <x:c r="I8" s="13"/>
      <x:c r="J8" s="13"/>
      <x:c r="K8" s="2"/>
      <x:c r="L8" s="2"/>
      <x:c r="M8" s="2"/>
      <x:c r="N8" s="2"/>
      <x:c r="O8" s="2"/>
      <x:c r="P8" s="2"/>
      <x:c r="Q8" s="2"/>
      <x:c r="R8" s="2"/>
      <x:c r="S8" s="2"/>
      <x:c r="T8" s="2"/>
      <x:c r="U8" s="2"/>
      <x:c r="V8" s="2"/>
      <x:c r="W8" s="2"/>
      <x:c r="X8" s="2"/>
      <x:c r="Y8" s="2"/>
      <x:c r="Z8" s="2"/>
      <x:c r="AA8" s="2"/>
      <x:c r="AB8" s="2"/>
      <x:c r="AC8" s="2"/>
      <x:c r="AD8" s="2"/>
    </x:row>
    <x:row r="9" ht="34" customHeight="1">
      <x:c r="A9" s="1"/>
      <x:c r="B9" s="1"/>
      <x:c r="C9" s="13" t="str">
        <x:v>Private affordability ceiling (EV)</x:v>
      </x:c>
      <x:c r="D9" s="15"/>
      <x:c r="E9" s="13" t="str">
        <x:v>Enter financing and downside-tested EV ceiling</x:v>
      </x:c>
      <x:c r="F9" s="13"/>
      <x:c r="G9" s="13"/>
      <x:c r="H9" s="13"/>
      <x:c r="I9" s="13"/>
      <x:c r="J9" s="13"/>
      <x:c r="K9" s="2"/>
      <x:c r="L9" s="2"/>
      <x:c r="M9" s="2"/>
      <x:c r="N9" s="2"/>
      <x:c r="O9" s="2"/>
      <x:c r="P9" s="2"/>
      <x:c r="Q9" s="2"/>
      <x:c r="R9" s="2"/>
      <x:c r="S9" s="2"/>
      <x:c r="T9" s="2"/>
      <x:c r="U9" s="2"/>
      <x:c r="V9" s="2"/>
      <x:c r="W9" s="2"/>
      <x:c r="X9" s="2"/>
      <x:c r="Y9" s="2"/>
      <x:c r="Z9" s="2"/>
      <x:c r="AA9" s="2"/>
      <x:c r="AB9" s="2"/>
      <x:c r="AC9" s="2"/>
      <x:c r="AD9" s="2"/>
    </x:row>
    <x:row r="10" ht="34" customHeight="1">
      <x:c r="A10" s="1"/>
      <x:c r="B10" s="1"/>
      <x:c r="C10" s="13" t="str">
        <x:v>Tax losses and deductions usable</x:v>
      </x:c>
      <x:c r="D10" s="17" t="n">
        <x:v>0</x:v>
      </x:c>
      <x:c r="E10" s="13" t="str">
        <x:v>0 = no immediate benefit; 1 = usable</x:v>
      </x:c>
      <x:c r="F10" s="13"/>
      <x:c r="G10" s="13"/>
      <x:c r="H10" s="13"/>
      <x:c r="I10" s="13"/>
      <x:c r="J10" s="13"/>
      <x:c r="K10" s="2"/>
      <x:c r="L10" s="2"/>
      <x:c r="M10" s="2"/>
      <x:c r="N10" s="2"/>
      <x:c r="O10" s="2"/>
      <x:c r="P10" s="2"/>
      <x:c r="Q10" s="2"/>
      <x:c r="R10" s="2"/>
      <x:c r="S10" s="2"/>
      <x:c r="T10" s="2"/>
      <x:c r="U10" s="2"/>
      <x:c r="V10" s="2"/>
      <x:c r="W10" s="2"/>
      <x:c r="X10" s="2"/>
      <x:c r="Y10" s="2"/>
      <x:c r="Z10" s="2"/>
      <x:c r="AA10" s="2"/>
      <x:c r="AB10" s="2"/>
      <x:c r="AC10" s="2"/>
      <x:c r="AD10" s="2"/>
    </x:row>
    <x:row r="11" ht="34" customHeight="1">
      <x:c r="A11" s="1"/>
      <x:c r="B11" s="1"/>
      <x:c r="C11" s="13" t="str">
        <x:v>Discount rate</x:v>
      </x:c>
      <x:c r="D11" s="16" t="n">
        <x:v>0.12</x:v>
      </x:c>
      <x:c r="E11" s="13" t="str">
        <x:v>Annual rate for incremental cash flows</x:v>
      </x:c>
      <x:c r="F11" s="13"/>
      <x:c r="G11" s="13"/>
      <x:c r="H11" s="13"/>
      <x:c r="I11" s="13"/>
      <x:c r="J11" s="13"/>
      <x:c r="K11" s="2"/>
      <x:c r="L11" s="2"/>
      <x:c r="M11" s="2"/>
      <x:c r="N11" s="2"/>
      <x:c r="O11" s="2"/>
      <x:c r="P11" s="2"/>
      <x:c r="Q11" s="2"/>
      <x:c r="R11" s="2"/>
      <x:c r="S11" s="2"/>
      <x:c r="T11" s="2"/>
      <x:c r="U11" s="2"/>
      <x:c r="V11" s="2"/>
      <x:c r="W11" s="2"/>
      <x:c r="X11" s="2"/>
      <x:c r="Y11" s="2"/>
      <x:c r="Z11" s="2"/>
      <x:c r="AA11" s="2"/>
      <x:c r="AB11" s="2"/>
      <x:c r="AC11" s="2"/>
      <x:c r="AD11" s="2"/>
    </x:row>
    <x:row r="12" ht="34" customHeight="1">
      <x:c r="A12" s="1"/>
      <x:c r="B12" s="1"/>
      <x:c r="C12" s="13" t="str">
        <x:v>Approval authority</x:v>
      </x:c>
      <x:c r="D12" s="5"/>
      <x:c r="E12" s="13" t="str">
        <x:v>Who can approve price and integration resources</x:v>
      </x:c>
      <x:c r="F12" s="13"/>
      <x:c r="G12" s="13"/>
      <x:c r="H12" s="13"/>
      <x:c r="I12" s="13"/>
      <x:c r="J12" s="13"/>
      <x:c r="K12" s="2"/>
      <x:c r="L12" s="2"/>
      <x:c r="M12" s="2"/>
      <x:c r="N12" s="2"/>
      <x:c r="O12" s="2"/>
      <x:c r="P12" s="2"/>
      <x:c r="Q12" s="2"/>
      <x:c r="R12" s="2"/>
      <x:c r="S12" s="2"/>
      <x:c r="T12" s="2"/>
      <x:c r="U12" s="2"/>
      <x:c r="V12" s="2"/>
      <x:c r="W12" s="2"/>
      <x:c r="X12" s="2"/>
      <x:c r="Y12" s="2"/>
      <x:c r="Z12" s="2"/>
      <x:c r="AA12" s="2"/>
      <x:c r="AB12" s="2"/>
      <x:c r="AC12" s="2"/>
      <x:c r="AD12" s="2"/>
    </x:row>
    <x:row r="13" ht="34" customHeight="1">
      <x:c r="A13" s="1"/>
      <x:c r="B13" s="1"/>
      <x:c r="C13" s="13" t="str">
        <x:v>Private hard ceiling (EV)</x:v>
      </x:c>
      <x:c r="D13" s="15"/>
      <x:c r="E13" s="13" t="str">
        <x:v>Maximum authorized EV before negotiations</x:v>
      </x:c>
      <x:c r="F13" s="13"/>
      <x:c r="G13" s="13"/>
      <x:c r="H13" s="13"/>
      <x:c r="I13" s="13"/>
      <x:c r="J13" s="13"/>
      <x:c r="K13" s="2"/>
      <x:c r="L13" s="2"/>
      <x:c r="M13" s="2"/>
      <x:c r="N13" s="2"/>
      <x:c r="O13" s="2"/>
      <x:c r="P13" s="2"/>
      <x:c r="Q13" s="2"/>
      <x:c r="R13" s="2"/>
      <x:c r="S13" s="2"/>
      <x:c r="T13" s="2"/>
      <x:c r="U13" s="2"/>
      <x:c r="V13" s="2"/>
      <x:c r="W13" s="2"/>
      <x:c r="X13" s="2"/>
      <x:c r="Y13" s="2"/>
      <x:c r="Z13" s="2"/>
      <x:c r="AA13" s="2"/>
      <x:c r="AB13" s="2"/>
      <x:c r="AC13" s="2"/>
      <x:c r="AD13" s="2"/>
    </x:row>
    <x:row r="14" ht="34" customHeight="1">
      <x:c r="A14" s="1"/>
      <x:c r="B14" s="1"/>
      <x:c r="C14" s="13" t="str">
        <x:v>Proposed purchase price (EV)</x:v>
      </x:c>
      <x:c r="D14" s="15"/>
      <x:c r="E14" s="13" t="str">
        <x:v>Compare the bid with the supported price</x:v>
      </x:c>
      <x:c r="F14" s="13"/>
      <x:c r="G14" s="13"/>
      <x:c r="H14" s="13"/>
      <x:c r="I14" s="13"/>
      <x:c r="J14" s="13"/>
      <x:c r="K14" s="2"/>
      <x:c r="L14" s="2"/>
      <x:c r="M14" s="2"/>
      <x:c r="N14" s="2"/>
      <x:c r="O14" s="2"/>
      <x:c r="P14" s="2"/>
      <x:c r="Q14" s="2"/>
      <x:c r="R14" s="2"/>
      <x:c r="S14" s="2"/>
      <x:c r="T14" s="2"/>
      <x:c r="U14" s="2"/>
      <x:c r="V14" s="2"/>
      <x:c r="W14" s="2"/>
      <x:c r="X14" s="2"/>
      <x:c r="Y14" s="2"/>
      <x:c r="Z14" s="2"/>
      <x:c r="AA14" s="2"/>
      <x:c r="AB14" s="2"/>
      <x:c r="AC14" s="2"/>
      <x:c r="AD14" s="2"/>
    </x:row>
    <x:row r="15" ht="42" customHeight="1">
      <x:c r="A15" s="1"/>
      <x:c r="B15" s="1"/>
      <x:c r="C15" s="11" t="str">
        <x:v>Scenario driver</x:v>
      </x:c>
      <x:c r="D15" s="11" t="str">
        <x:v>Selection</x:v>
      </x:c>
      <x:c r="E15" s="11" t="str">
        <x:v>At close</x:v>
      </x:c>
      <x:c r="F15" s="11" t="str">
        <x:v>Year 1</x:v>
      </x:c>
      <x:c r="G15" s="11" t="str">
        <x:v>Year 2</x:v>
      </x:c>
      <x:c r="H15" s="11" t="str">
        <x:v>Year 3</x:v>
      </x:c>
      <x:c r="I15" s="11" t="str">
        <x:v>Year 4</x:v>
      </x:c>
      <x:c r="J15" s="11" t="str">
        <x:v>Year 5</x:v>
      </x:c>
      <x:c r="K15" s="2"/>
      <x:c r="L15" s="2"/>
      <x:c r="M15" s="2"/>
      <x:c r="N15" s="2"/>
      <x:c r="O15" s="2"/>
      <x:c r="P15" s="2"/>
      <x:c r="Q15" s="2"/>
      <x:c r="R15" s="2"/>
      <x:c r="S15" s="2"/>
      <x:c r="T15" s="2"/>
      <x:c r="U15" s="2"/>
      <x:c r="V15" s="2"/>
      <x:c r="W15" s="2"/>
      <x:c r="X15" s="2"/>
      <x:c r="Y15" s="2"/>
      <x:c r="Z15" s="2"/>
      <x:c r="AA15" s="2"/>
      <x:c r="AB15" s="2"/>
      <x:c r="AC15" s="2"/>
      <x:c r="AD15" s="2"/>
    </x:row>
    <x:row r="16" ht="22" customHeight="1">
      <x:c r="A16" s="1"/>
      <x:c r="B16" s="1"/>
      <x:c r="C16" s="18" t="str">
        <x:v>Revenue multiplier</x:v>
      </x:c>
      <x:c r="D16" s="18" t="str">
        <x:v>Active</x:v>
      </x:c>
      <x:c r="E16" s="20" t="n">
        <x:f>IF('Dashboard'!$H$4="Base",IF(ISNUMBER(E17),E17,"Missing input"),IF('Dashboard'!$H$4="Downside",IF(ISNUMBER(E18),E18,"Missing input"),"Invalid case"))</x:f>
        <x:v>1</x:v>
      </x:c>
      <x:c r="F16" s="20" t="n">
        <x:f>IF('Dashboard'!$H$4="Base",IF(ISNUMBER(F17),F17,"Missing input"),IF('Dashboard'!$H$4="Downside",IF(ISNUMBER(F18),F18,"Missing input"),"Invalid case"))</x:f>
        <x:v>1</x:v>
      </x:c>
      <x:c r="G16" s="20" t="n">
        <x:f>IF('Dashboard'!$H$4="Base",IF(ISNUMBER(G17),G17,"Missing input"),IF('Dashboard'!$H$4="Downside",IF(ISNUMBER(G18),G18,"Missing input"),"Invalid case"))</x:f>
        <x:v>1</x:v>
      </x:c>
      <x:c r="H16" s="20" t="n">
        <x:f>IF('Dashboard'!$H$4="Base",IF(ISNUMBER(H17),H17,"Missing input"),IF('Dashboard'!$H$4="Downside",IF(ISNUMBER(H18),H18,"Missing input"),"Invalid case"))</x:f>
        <x:v>1</x:v>
      </x:c>
      <x:c r="I16" s="20" t="n">
        <x:f>IF('Dashboard'!$H$4="Base",IF(ISNUMBER(I17),I17,"Missing input"),IF('Dashboard'!$H$4="Downside",IF(ISNUMBER(I18),I18,"Missing input"),"Invalid case"))</x:f>
        <x:v>1</x:v>
      </x:c>
      <x:c r="J16" s="20" t="n">
        <x:f>IF('Dashboard'!$H$4="Base",IF(ISNUMBER(J17),J17,"Missing input"),IF('Dashboard'!$H$4="Downside",IF(ISNUMBER(J18),J18,"Missing input"),"Invalid case"))</x:f>
        <x:v>1</x:v>
      </x:c>
      <x:c r="K16" s="2"/>
      <x:c r="L16" s="2"/>
      <x:c r="M16" s="2"/>
      <x:c r="N16" s="2"/>
      <x:c r="O16" s="2"/>
      <x:c r="P16" s="2"/>
      <x:c r="Q16" s="2"/>
      <x:c r="R16" s="2"/>
      <x:c r="S16" s="2"/>
      <x:c r="T16" s="2"/>
      <x:c r="U16" s="2"/>
      <x:c r="V16" s="2"/>
      <x:c r="W16" s="2"/>
      <x:c r="X16" s="2"/>
      <x:c r="Y16" s="2"/>
      <x:c r="Z16" s="2"/>
      <x:c r="AA16" s="2"/>
      <x:c r="AB16" s="2"/>
      <x:c r="AC16" s="2"/>
      <x:c r="AD16" s="2"/>
    </x:row>
    <x:row r="17" ht="22" customHeight="1">
      <x:c r="A17" s="1"/>
      <x:c r="B17" s="1"/>
      <x:c r="C17" s="2"/>
      <x:c r="D17" s="2" t="str">
        <x:v>Base</x:v>
      </x:c>
      <x:c r="E17" s="21" t="n">
        <x:v>1</x:v>
      </x:c>
      <x:c r="F17" s="21" t="n">
        <x:v>1</x:v>
      </x:c>
      <x:c r="G17" s="21" t="n">
        <x:v>1</x:v>
      </x:c>
      <x:c r="H17" s="21" t="n">
        <x:v>1</x:v>
      </x:c>
      <x:c r="I17" s="21" t="n">
        <x:v>1</x:v>
      </x:c>
      <x:c r="J17" s="21" t="n">
        <x:v>1</x:v>
      </x:c>
      <x:c r="K17" s="2"/>
      <x:c r="L17" s="2"/>
      <x:c r="M17" s="2"/>
      <x:c r="N17" s="2"/>
      <x:c r="O17" s="2"/>
      <x:c r="P17" s="2"/>
      <x:c r="Q17" s="2"/>
      <x:c r="R17" s="2"/>
      <x:c r="S17" s="2"/>
      <x:c r="T17" s="2"/>
      <x:c r="U17" s="2"/>
      <x:c r="V17" s="2"/>
      <x:c r="W17" s="2"/>
      <x:c r="X17" s="2"/>
      <x:c r="Y17" s="2"/>
      <x:c r="Z17" s="2"/>
      <x:c r="AA17" s="2"/>
      <x:c r="AB17" s="2"/>
      <x:c r="AC17" s="2"/>
      <x:c r="AD17" s="2"/>
    </x:row>
    <x:row r="18" ht="22" customHeight="1">
      <x:c r="A18" s="1"/>
      <x:c r="B18" s="1"/>
      <x:c r="C18" s="2"/>
      <x:c r="D18" s="2" t="str">
        <x:v>Downside</x:v>
      </x:c>
      <x:c r="E18" s="21" t="n">
        <x:v>0.75</x:v>
      </x:c>
      <x:c r="F18" s="21" t="n">
        <x:v>0.75</x:v>
      </x:c>
      <x:c r="G18" s="21" t="n">
        <x:v>0.75</x:v>
      </x:c>
      <x:c r="H18" s="21" t="n">
        <x:v>0.75</x:v>
      </x:c>
      <x:c r="I18" s="21" t="n">
        <x:v>0.75</x:v>
      </x:c>
      <x:c r="J18" s="21" t="n">
        <x:v>0.75</x:v>
      </x:c>
      <x:c r="K18" s="2"/>
      <x:c r="L18" s="2"/>
      <x:c r="M18" s="2"/>
      <x:c r="N18" s="2"/>
      <x:c r="O18" s="2"/>
      <x:c r="P18" s="2"/>
      <x:c r="Q18" s="2"/>
      <x:c r="R18" s="2"/>
      <x:c r="S18" s="2"/>
      <x:c r="T18" s="2"/>
      <x:c r="U18" s="2"/>
      <x:c r="V18" s="2"/>
      <x:c r="W18" s="2"/>
      <x:c r="X18" s="2"/>
      <x:c r="Y18" s="2"/>
      <x:c r="Z18" s="2"/>
      <x:c r="AA18" s="2"/>
      <x:c r="AB18" s="2"/>
      <x:c r="AC18" s="2"/>
      <x:c r="AD18" s="2"/>
    </x:row>
    <x:row r="19" ht="22" customHeight="1">
      <x:c r="A19" s="1"/>
      <x:c r="B19" s="1"/>
      <x:c r="C19" s="18" t="str">
        <x:v>Cost-saving multiplier</x:v>
      </x:c>
      <x:c r="D19" s="18" t="str">
        <x:v>Active</x:v>
      </x:c>
      <x:c r="E19" s="20" t="n">
        <x:f>IF('Dashboard'!$H$4="Base",IF(ISNUMBER(E20),E20,"Missing input"),IF('Dashboard'!$H$4="Downside",IF(ISNUMBER(E21),E21,"Missing input"),"Invalid case"))</x:f>
        <x:v>1</x:v>
      </x:c>
      <x:c r="F19" s="20" t="n">
        <x:f>IF('Dashboard'!$H$4="Base",IF(ISNUMBER(F20),F20,"Missing input"),IF('Dashboard'!$H$4="Downside",IF(ISNUMBER(F21),F21,"Missing input"),"Invalid case"))</x:f>
        <x:v>1</x:v>
      </x:c>
      <x:c r="G19" s="20" t="n">
        <x:f>IF('Dashboard'!$H$4="Base",IF(ISNUMBER(G20),G20,"Missing input"),IF('Dashboard'!$H$4="Downside",IF(ISNUMBER(G21),G21,"Missing input"),"Invalid case"))</x:f>
        <x:v>1</x:v>
      </x:c>
      <x:c r="H19" s="20" t="n">
        <x:f>IF('Dashboard'!$H$4="Base",IF(ISNUMBER(H20),H20,"Missing input"),IF('Dashboard'!$H$4="Downside",IF(ISNUMBER(H21),H21,"Missing input"),"Invalid case"))</x:f>
        <x:v>1</x:v>
      </x:c>
      <x:c r="I19" s="20" t="n">
        <x:f>IF('Dashboard'!$H$4="Base",IF(ISNUMBER(I20),I20,"Missing input"),IF('Dashboard'!$H$4="Downside",IF(ISNUMBER(I21),I21,"Missing input"),"Invalid case"))</x:f>
        <x:v>1</x:v>
      </x:c>
      <x:c r="J19" s="20" t="n">
        <x:f>IF('Dashboard'!$H$4="Base",IF(ISNUMBER(J20),J20,"Missing input"),IF('Dashboard'!$H$4="Downside",IF(ISNUMBER(J21),J21,"Missing input"),"Invalid case"))</x:f>
        <x:v>1</x:v>
      </x:c>
      <x:c r="K19" s="2"/>
      <x:c r="L19" s="2"/>
      <x:c r="M19" s="2"/>
      <x:c r="N19" s="2"/>
      <x:c r="O19" s="2"/>
      <x:c r="P19" s="2"/>
      <x:c r="Q19" s="2"/>
      <x:c r="R19" s="2"/>
      <x:c r="S19" s="2"/>
      <x:c r="T19" s="2"/>
      <x:c r="U19" s="2"/>
      <x:c r="V19" s="2"/>
      <x:c r="W19" s="2"/>
      <x:c r="X19" s="2"/>
      <x:c r="Y19" s="2"/>
      <x:c r="Z19" s="2"/>
      <x:c r="AA19" s="2"/>
      <x:c r="AB19" s="2"/>
      <x:c r="AC19" s="2"/>
      <x:c r="AD19" s="2"/>
    </x:row>
    <x:row r="20" ht="22" customHeight="1">
      <x:c r="A20" s="1"/>
      <x:c r="B20" s="1"/>
      <x:c r="C20" s="2"/>
      <x:c r="D20" s="2" t="str">
        <x:v>Base</x:v>
      </x:c>
      <x:c r="E20" s="21" t="n">
        <x:v>1</x:v>
      </x:c>
      <x:c r="F20" s="21" t="n">
        <x:v>1</x:v>
      </x:c>
      <x:c r="G20" s="21" t="n">
        <x:v>1</x:v>
      </x:c>
      <x:c r="H20" s="21" t="n">
        <x:v>1</x:v>
      </x:c>
      <x:c r="I20" s="21" t="n">
        <x:v>1</x:v>
      </x:c>
      <x:c r="J20" s="21" t="n">
        <x:v>1</x:v>
      </x:c>
      <x:c r="K20" s="2"/>
      <x:c r="L20" s="2"/>
      <x:c r="M20" s="2"/>
      <x:c r="N20" s="2"/>
      <x:c r="O20" s="2"/>
      <x:c r="P20" s="2"/>
      <x:c r="Q20" s="2"/>
      <x:c r="R20" s="2"/>
      <x:c r="S20" s="2"/>
      <x:c r="T20" s="2"/>
      <x:c r="U20" s="2"/>
      <x:c r="V20" s="2"/>
      <x:c r="W20" s="2"/>
      <x:c r="X20" s="2"/>
      <x:c r="Y20" s="2"/>
      <x:c r="Z20" s="2"/>
      <x:c r="AA20" s="2"/>
      <x:c r="AB20" s="2"/>
      <x:c r="AC20" s="2"/>
      <x:c r="AD20" s="2"/>
    </x:row>
    <x:row r="21" ht="22" customHeight="1">
      <x:c r="A21" s="1"/>
      <x:c r="B21" s="1"/>
      <x:c r="C21" s="2"/>
      <x:c r="D21" s="2" t="str">
        <x:v>Downside</x:v>
      </x:c>
      <x:c r="E21" s="21" t="n">
        <x:v>0.85</x:v>
      </x:c>
      <x:c r="F21" s="21" t="n">
        <x:v>0.85</x:v>
      </x:c>
      <x:c r="G21" s="21" t="n">
        <x:v>0.85</x:v>
      </x:c>
      <x:c r="H21" s="21" t="n">
        <x:v>0.85</x:v>
      </x:c>
      <x:c r="I21" s="21" t="n">
        <x:v>0.85</x:v>
      </x:c>
      <x:c r="J21" s="21" t="n">
        <x:v>0.85</x:v>
      </x:c>
      <x:c r="K21" s="2"/>
      <x:c r="L21" s="2"/>
      <x:c r="M21" s="2"/>
      <x:c r="N21" s="2"/>
      <x:c r="O21" s="2"/>
      <x:c r="P21" s="2"/>
      <x:c r="Q21" s="2"/>
      <x:c r="R21" s="2"/>
      <x:c r="S21" s="2"/>
      <x:c r="T21" s="2"/>
      <x:c r="U21" s="2"/>
      <x:c r="V21" s="2"/>
      <x:c r="W21" s="2"/>
      <x:c r="X21" s="2"/>
      <x:c r="Y21" s="2"/>
      <x:c r="Z21" s="2"/>
      <x:c r="AA21" s="2"/>
      <x:c r="AB21" s="2"/>
      <x:c r="AC21" s="2"/>
      <x:c r="AD21" s="2"/>
    </x:row>
    <x:row r="22" ht="22" customHeight="1">
      <x:c r="A22" s="1"/>
      <x:c r="B22" s="1"/>
      <x:c r="C22" s="18" t="str">
        <x:v>Dis-synergy multiplier</x:v>
      </x:c>
      <x:c r="D22" s="18" t="str">
        <x:v>Active</x:v>
      </x:c>
      <x:c r="E22" s="20" t="n">
        <x:f>IF('Dashboard'!$H$4="Base",IF(ISNUMBER(E23),E23,"Missing input"),IF('Dashboard'!$H$4="Downside",IF(ISNUMBER(E24),E24,"Missing input"),"Invalid case"))</x:f>
        <x:v>1</x:v>
      </x:c>
      <x:c r="F22" s="20" t="n">
        <x:f>IF('Dashboard'!$H$4="Base",IF(ISNUMBER(F23),F23,"Missing input"),IF('Dashboard'!$H$4="Downside",IF(ISNUMBER(F24),F24,"Missing input"),"Invalid case"))</x:f>
        <x:v>1</x:v>
      </x:c>
      <x:c r="G22" s="20" t="n">
        <x:f>IF('Dashboard'!$H$4="Base",IF(ISNUMBER(G23),G23,"Missing input"),IF('Dashboard'!$H$4="Downside",IF(ISNUMBER(G24),G24,"Missing input"),"Invalid case"))</x:f>
        <x:v>1</x:v>
      </x:c>
      <x:c r="H22" s="20" t="n">
        <x:f>IF('Dashboard'!$H$4="Base",IF(ISNUMBER(H23),H23,"Missing input"),IF('Dashboard'!$H$4="Downside",IF(ISNUMBER(H24),H24,"Missing input"),"Invalid case"))</x:f>
        <x:v>1</x:v>
      </x:c>
      <x:c r="I22" s="20" t="n">
        <x:f>IF('Dashboard'!$H$4="Base",IF(ISNUMBER(I23),I23,"Missing input"),IF('Dashboard'!$H$4="Downside",IF(ISNUMBER(I24),I24,"Missing input"),"Invalid case"))</x:f>
        <x:v>1</x:v>
      </x:c>
      <x:c r="J22" s="20" t="n">
        <x:f>IF('Dashboard'!$H$4="Base",IF(ISNUMBER(J23),J23,"Missing input"),IF('Dashboard'!$H$4="Downside",IF(ISNUMBER(J24),J24,"Missing input"),"Invalid case"))</x:f>
        <x:v>1</x:v>
      </x:c>
      <x:c r="K22" s="2"/>
      <x:c r="L22" s="2"/>
      <x:c r="M22" s="2"/>
      <x:c r="N22" s="2"/>
      <x:c r="O22" s="2"/>
      <x:c r="P22" s="2"/>
      <x:c r="Q22" s="2"/>
      <x:c r="R22" s="2"/>
      <x:c r="S22" s="2"/>
      <x:c r="T22" s="2"/>
      <x:c r="U22" s="2"/>
      <x:c r="V22" s="2"/>
      <x:c r="W22" s="2"/>
      <x:c r="X22" s="2"/>
      <x:c r="Y22" s="2"/>
      <x:c r="Z22" s="2"/>
      <x:c r="AA22" s="2"/>
      <x:c r="AB22" s="2"/>
      <x:c r="AC22" s="2"/>
      <x:c r="AD22" s="2"/>
    </x:row>
    <x:row r="23" ht="22" customHeight="1">
      <x:c r="A23" s="1"/>
      <x:c r="B23" s="1"/>
      <x:c r="C23" s="2"/>
      <x:c r="D23" s="2" t="str">
        <x:v>Base</x:v>
      </x:c>
      <x:c r="E23" s="21" t="n">
        <x:v>1</x:v>
      </x:c>
      <x:c r="F23" s="21" t="n">
        <x:v>1</x:v>
      </x:c>
      <x:c r="G23" s="21" t="n">
        <x:v>1</x:v>
      </x:c>
      <x:c r="H23" s="21" t="n">
        <x:v>1</x:v>
      </x:c>
      <x:c r="I23" s="21" t="n">
        <x:v>1</x:v>
      </x:c>
      <x:c r="J23" s="21" t="n">
        <x:v>1</x:v>
      </x:c>
      <x:c r="K23" s="2"/>
      <x:c r="L23" s="2"/>
      <x:c r="M23" s="2"/>
      <x:c r="N23" s="2"/>
      <x:c r="O23" s="2"/>
      <x:c r="P23" s="2"/>
      <x:c r="Q23" s="2"/>
      <x:c r="R23" s="2"/>
      <x:c r="S23" s="2"/>
      <x:c r="T23" s="2"/>
      <x:c r="U23" s="2"/>
      <x:c r="V23" s="2"/>
      <x:c r="W23" s="2"/>
      <x:c r="X23" s="2"/>
      <x:c r="Y23" s="2"/>
      <x:c r="Z23" s="2"/>
      <x:c r="AA23" s="2"/>
      <x:c r="AB23" s="2"/>
      <x:c r="AC23" s="2"/>
      <x:c r="AD23" s="2"/>
    </x:row>
    <x:row r="24" ht="22" customHeight="1">
      <x:c r="A24" s="1"/>
      <x:c r="B24" s="1"/>
      <x:c r="C24" s="2"/>
      <x:c r="D24" s="2" t="str">
        <x:v>Downside</x:v>
      </x:c>
      <x:c r="E24" s="21" t="n">
        <x:v>1.5</x:v>
      </x:c>
      <x:c r="F24" s="21" t="n">
        <x:v>1.5</x:v>
      </x:c>
      <x:c r="G24" s="21" t="n">
        <x:v>1.5</x:v>
      </x:c>
      <x:c r="H24" s="21" t="n">
        <x:v>1.5</x:v>
      </x:c>
      <x:c r="I24" s="21" t="n">
        <x:v>1.5</x:v>
      </x:c>
      <x:c r="J24" s="21" t="n">
        <x:v>1.5</x:v>
      </x:c>
      <x:c r="K24" s="2"/>
      <x:c r="L24" s="2"/>
      <x:c r="M24" s="2"/>
      <x:c r="N24" s="2"/>
      <x:c r="O24" s="2"/>
      <x:c r="P24" s="2"/>
      <x:c r="Q24" s="2"/>
      <x:c r="R24" s="2"/>
      <x:c r="S24" s="2"/>
      <x:c r="T24" s="2"/>
      <x:c r="U24" s="2"/>
      <x:c r="V24" s="2"/>
      <x:c r="W24" s="2"/>
      <x:c r="X24" s="2"/>
      <x:c r="Y24" s="2"/>
      <x:c r="Z24" s="2"/>
      <x:c r="AA24" s="2"/>
      <x:c r="AB24" s="2"/>
      <x:c r="AC24" s="2"/>
      <x:c r="AD24" s="2"/>
    </x:row>
    <x:row r="25" ht="22" customHeight="1">
      <x:c r="A25" s="1"/>
      <x:c r="B25" s="1"/>
      <x:c r="C25" s="18" t="str">
        <x:v>Benefit probability multiplier</x:v>
      </x:c>
      <x:c r="D25" s="18" t="str">
        <x:v>Active</x:v>
      </x:c>
      <x:c r="E25" s="20" t="n">
        <x:f>IF('Dashboard'!$H$4="Base",IF(ISNUMBER(E26),E26,"Missing input"),IF('Dashboard'!$H$4="Downside",IF(ISNUMBER(E27),E27,"Missing input"),"Invalid case"))</x:f>
        <x:v>1</x:v>
      </x:c>
      <x:c r="F25" s="20" t="n">
        <x:f>IF('Dashboard'!$H$4="Base",IF(ISNUMBER(F26),F26,"Missing input"),IF('Dashboard'!$H$4="Downside",IF(ISNUMBER(F27),F27,"Missing input"),"Invalid case"))</x:f>
        <x:v>1</x:v>
      </x:c>
      <x:c r="G25" s="20" t="n">
        <x:f>IF('Dashboard'!$H$4="Base",IF(ISNUMBER(G26),G26,"Missing input"),IF('Dashboard'!$H$4="Downside",IF(ISNUMBER(G27),G27,"Missing input"),"Invalid case"))</x:f>
        <x:v>1</x:v>
      </x:c>
      <x:c r="H25" s="20" t="n">
        <x:f>IF('Dashboard'!$H$4="Base",IF(ISNUMBER(H26),H26,"Missing input"),IF('Dashboard'!$H$4="Downside",IF(ISNUMBER(H27),H27,"Missing input"),"Invalid case"))</x:f>
        <x:v>1</x:v>
      </x:c>
      <x:c r="I25" s="20" t="n">
        <x:f>IF('Dashboard'!$H$4="Base",IF(ISNUMBER(I26),I26,"Missing input"),IF('Dashboard'!$H$4="Downside",IF(ISNUMBER(I27),I27,"Missing input"),"Invalid case"))</x:f>
        <x:v>1</x:v>
      </x:c>
      <x:c r="J25" s="20" t="n">
        <x:f>IF('Dashboard'!$H$4="Base",IF(ISNUMBER(J26),J26,"Missing input"),IF('Dashboard'!$H$4="Downside",IF(ISNUMBER(J27),J27,"Missing input"),"Invalid case"))</x:f>
        <x:v>1</x:v>
      </x:c>
      <x:c r="K25" s="2"/>
      <x:c r="L25" s="2"/>
      <x:c r="M25" s="2"/>
      <x:c r="N25" s="2"/>
      <x:c r="O25" s="2"/>
      <x:c r="P25" s="2"/>
      <x:c r="Q25" s="2"/>
      <x:c r="R25" s="2"/>
      <x:c r="S25" s="2"/>
      <x:c r="T25" s="2"/>
      <x:c r="U25" s="2"/>
      <x:c r="V25" s="2"/>
      <x:c r="W25" s="2"/>
      <x:c r="X25" s="2"/>
      <x:c r="Y25" s="2"/>
      <x:c r="Z25" s="2"/>
      <x:c r="AA25" s="2"/>
      <x:c r="AB25" s="2"/>
      <x:c r="AC25" s="2"/>
      <x:c r="AD25" s="2"/>
    </x:row>
    <x:row r="26" ht="22" customHeight="1">
      <x:c r="A26" s="1"/>
      <x:c r="B26" s="1"/>
      <x:c r="C26" s="2"/>
      <x:c r="D26" s="2" t="str">
        <x:v>Base</x:v>
      </x:c>
      <x:c r="E26" s="21" t="n">
        <x:v>1</x:v>
      </x:c>
      <x:c r="F26" s="21" t="n">
        <x:v>1</x:v>
      </x:c>
      <x:c r="G26" s="21" t="n">
        <x:v>1</x:v>
      </x:c>
      <x:c r="H26" s="21" t="n">
        <x:v>1</x:v>
      </x:c>
      <x:c r="I26" s="21" t="n">
        <x:v>1</x:v>
      </x:c>
      <x:c r="J26" s="21" t="n">
        <x:v>1</x:v>
      </x:c>
      <x:c r="K26" s="2"/>
      <x:c r="L26" s="2"/>
      <x:c r="M26" s="2"/>
      <x:c r="N26" s="2"/>
      <x:c r="O26" s="2"/>
      <x:c r="P26" s="2"/>
      <x:c r="Q26" s="2"/>
      <x:c r="R26" s="2"/>
      <x:c r="S26" s="2"/>
      <x:c r="T26" s="2"/>
      <x:c r="U26" s="2"/>
      <x:c r="V26" s="2"/>
      <x:c r="W26" s="2"/>
      <x:c r="X26" s="2"/>
      <x:c r="Y26" s="2"/>
      <x:c r="Z26" s="2"/>
      <x:c r="AA26" s="2"/>
      <x:c r="AB26" s="2"/>
      <x:c r="AC26" s="2"/>
      <x:c r="AD26" s="2"/>
    </x:row>
    <x:row r="27" ht="22" customHeight="1">
      <x:c r="A27" s="1"/>
      <x:c r="B27" s="1"/>
      <x:c r="C27" s="2"/>
      <x:c r="D27" s="2" t="str">
        <x:v>Downside</x:v>
      </x:c>
      <x:c r="E27" s="21" t="n">
        <x:v>0.8</x:v>
      </x:c>
      <x:c r="F27" s="21" t="n">
        <x:v>0.8</x:v>
      </x:c>
      <x:c r="G27" s="21" t="n">
        <x:v>0.8</x:v>
      </x:c>
      <x:c r="H27" s="21" t="n">
        <x:v>0.8</x:v>
      </x:c>
      <x:c r="I27" s="21" t="n">
        <x:v>0.8</x:v>
      </x:c>
      <x:c r="J27" s="21" t="n">
        <x:v>0.8</x:v>
      </x:c>
      <x:c r="K27" s="2"/>
      <x:c r="L27" s="2"/>
      <x:c r="M27" s="2"/>
      <x:c r="N27" s="2"/>
      <x:c r="O27" s="2"/>
      <x:c r="P27" s="2"/>
      <x:c r="Q27" s="2"/>
      <x:c r="R27" s="2"/>
      <x:c r="S27" s="2"/>
      <x:c r="T27" s="2"/>
      <x:c r="U27" s="2"/>
      <x:c r="V27" s="2"/>
      <x:c r="W27" s="2"/>
      <x:c r="X27" s="2"/>
      <x:c r="Y27" s="2"/>
      <x:c r="Z27" s="2"/>
      <x:c r="AA27" s="2"/>
      <x:c r="AB27" s="2"/>
      <x:c r="AC27" s="2"/>
      <x:c r="AD27" s="2"/>
    </x:row>
    <x:row r="28" ht="22" customHeight="1">
      <x:c r="A28" s="1"/>
      <x:c r="B28" s="1"/>
      <x:c r="C28" s="18" t="str">
        <x:v>Implementation-cost multiplier</x:v>
      </x:c>
      <x:c r="D28" s="18" t="str">
        <x:v>Active</x:v>
      </x:c>
      <x:c r="E28" s="20" t="n">
        <x:f>IF('Dashboard'!$H$4="Base",IF(ISNUMBER(E29),E29,"Missing input"),IF('Dashboard'!$H$4="Downside",IF(ISNUMBER(E30),E30,"Missing input"),"Invalid case"))</x:f>
        <x:v>1</x:v>
      </x:c>
      <x:c r="F28" s="20" t="n">
        <x:f>IF('Dashboard'!$H$4="Base",IF(ISNUMBER(F29),F29,"Missing input"),IF('Dashboard'!$H$4="Downside",IF(ISNUMBER(F30),F30,"Missing input"),"Invalid case"))</x:f>
        <x:v>1</x:v>
      </x:c>
      <x:c r="G28" s="20" t="n">
        <x:f>IF('Dashboard'!$H$4="Base",IF(ISNUMBER(G29),G29,"Missing input"),IF('Dashboard'!$H$4="Downside",IF(ISNUMBER(G30),G30,"Missing input"),"Invalid case"))</x:f>
        <x:v>1</x:v>
      </x:c>
      <x:c r="H28" s="20" t="n">
        <x:f>IF('Dashboard'!$H$4="Base",IF(ISNUMBER(H29),H29,"Missing input"),IF('Dashboard'!$H$4="Downside",IF(ISNUMBER(H30),H30,"Missing input"),"Invalid case"))</x:f>
        <x:v>1</x:v>
      </x:c>
      <x:c r="I28" s="20" t="n">
        <x:f>IF('Dashboard'!$H$4="Base",IF(ISNUMBER(I29),I29,"Missing input"),IF('Dashboard'!$H$4="Downside",IF(ISNUMBER(I30),I30,"Missing input"),"Invalid case"))</x:f>
        <x:v>1</x:v>
      </x:c>
      <x:c r="J28" s="20" t="n">
        <x:f>IF('Dashboard'!$H$4="Base",IF(ISNUMBER(J29),J29,"Missing input"),IF('Dashboard'!$H$4="Downside",IF(ISNUMBER(J30),J30,"Missing input"),"Invalid case"))</x:f>
        <x:v>1</x:v>
      </x:c>
      <x:c r="K28" s="2"/>
      <x:c r="L28" s="2"/>
      <x:c r="M28" s="2"/>
      <x:c r="N28" s="2"/>
      <x:c r="O28" s="2"/>
      <x:c r="P28" s="2"/>
      <x:c r="Q28" s="2"/>
      <x:c r="R28" s="2"/>
      <x:c r="S28" s="2"/>
      <x:c r="T28" s="2"/>
      <x:c r="U28" s="2"/>
      <x:c r="V28" s="2"/>
      <x:c r="W28" s="2"/>
      <x:c r="X28" s="2"/>
      <x:c r="Y28" s="2"/>
      <x:c r="Z28" s="2"/>
      <x:c r="AA28" s="2"/>
      <x:c r="AB28" s="2"/>
      <x:c r="AC28" s="2"/>
      <x:c r="AD28" s="2"/>
    </x:row>
    <x:row r="29" ht="22" customHeight="1">
      <x:c r="A29" s="1"/>
      <x:c r="B29" s="1"/>
      <x:c r="C29" s="2"/>
      <x:c r="D29" s="2" t="str">
        <x:v>Base</x:v>
      </x:c>
      <x:c r="E29" s="21" t="n">
        <x:v>1</x:v>
      </x:c>
      <x:c r="F29" s="21" t="n">
        <x:v>1</x:v>
      </x:c>
      <x:c r="G29" s="21" t="n">
        <x:v>1</x:v>
      </x:c>
      <x:c r="H29" s="21" t="n">
        <x:v>1</x:v>
      </x:c>
      <x:c r="I29" s="21" t="n">
        <x:v>1</x:v>
      </x:c>
      <x:c r="J29" s="21" t="n">
        <x:v>1</x:v>
      </x:c>
      <x:c r="K29" s="2"/>
      <x:c r="L29" s="2"/>
      <x:c r="M29" s="2"/>
      <x:c r="N29" s="2"/>
      <x:c r="O29" s="2"/>
      <x:c r="P29" s="2"/>
      <x:c r="Q29" s="2"/>
      <x:c r="R29" s="2"/>
      <x:c r="S29" s="2"/>
      <x:c r="T29" s="2"/>
      <x:c r="U29" s="2"/>
      <x:c r="V29" s="2"/>
      <x:c r="W29" s="2"/>
      <x:c r="X29" s="2"/>
      <x:c r="Y29" s="2"/>
      <x:c r="Z29" s="2"/>
      <x:c r="AA29" s="2"/>
      <x:c r="AB29" s="2"/>
      <x:c r="AC29" s="2"/>
      <x:c r="AD29" s="2"/>
    </x:row>
    <x:row r="30" ht="22" customHeight="1">
      <x:c r="A30" s="1"/>
      <x:c r="B30" s="1"/>
      <x:c r="C30" s="2"/>
      <x:c r="D30" s="2" t="str">
        <x:v>Downside</x:v>
      </x:c>
      <x:c r="E30" s="21" t="n">
        <x:v>1.25</x:v>
      </x:c>
      <x:c r="F30" s="21" t="n">
        <x:v>1.25</x:v>
      </x:c>
      <x:c r="G30" s="21" t="n">
        <x:v>1.25</x:v>
      </x:c>
      <x:c r="H30" s="21" t="n">
        <x:v>1.25</x:v>
      </x:c>
      <x:c r="I30" s="21" t="n">
        <x:v>1.25</x:v>
      </x:c>
      <x:c r="J30" s="21" t="n">
        <x:v>1.25</x:v>
      </x:c>
      <x:c r="K30" s="2"/>
      <x:c r="L30" s="2"/>
      <x:c r="M30" s="2"/>
      <x:c r="N30" s="2"/>
      <x:c r="O30" s="2"/>
      <x:c r="P30" s="2"/>
      <x:c r="Q30" s="2"/>
      <x:c r="R30" s="2"/>
      <x:c r="S30" s="2"/>
      <x:c r="T30" s="2"/>
      <x:c r="U30" s="2"/>
      <x:c r="V30" s="2"/>
      <x:c r="W30" s="2"/>
      <x:c r="X30" s="2"/>
      <x:c r="Y30" s="2"/>
      <x:c r="Z30" s="2"/>
      <x:c r="AA30" s="2"/>
      <x:c r="AB30" s="2"/>
      <x:c r="AC30" s="2"/>
      <x:c r="AD30" s="2"/>
    </x:row>
    <x:row r="31" ht="22" customHeight="1">
      <x:c r="A31" s="1"/>
      <x:c r="B31" s="1"/>
      <x:c r="C31" s="18" t="str">
        <x:v>Capital multiplier</x:v>
      </x:c>
      <x:c r="D31" s="18" t="str">
        <x:v>Active</x:v>
      </x:c>
      <x:c r="E31" s="20" t="n">
        <x:f>IF('Dashboard'!$H$4="Base",IF(ISNUMBER(E32),E32,"Missing input"),IF('Dashboard'!$H$4="Downside",IF(ISNUMBER(E33),E33,"Missing input"),"Invalid case"))</x:f>
        <x:v>1</x:v>
      </x:c>
      <x:c r="F31" s="20" t="n">
        <x:f>IF('Dashboard'!$H$4="Base",IF(ISNUMBER(F32),F32,"Missing input"),IF('Dashboard'!$H$4="Downside",IF(ISNUMBER(F33),F33,"Missing input"),"Invalid case"))</x:f>
        <x:v>1</x:v>
      </x:c>
      <x:c r="G31" s="20" t="n">
        <x:f>IF('Dashboard'!$H$4="Base",IF(ISNUMBER(G32),G32,"Missing input"),IF('Dashboard'!$H$4="Downside",IF(ISNUMBER(G33),G33,"Missing input"),"Invalid case"))</x:f>
        <x:v>1</x:v>
      </x:c>
      <x:c r="H31" s="20" t="n">
        <x:f>IF('Dashboard'!$H$4="Base",IF(ISNUMBER(H32),H32,"Missing input"),IF('Dashboard'!$H$4="Downside",IF(ISNUMBER(H33),H33,"Missing input"),"Invalid case"))</x:f>
        <x:v>1</x:v>
      </x:c>
      <x:c r="I31" s="20" t="n">
        <x:f>IF('Dashboard'!$H$4="Base",IF(ISNUMBER(I32),I32,"Missing input"),IF('Dashboard'!$H$4="Downside",IF(ISNUMBER(I33),I33,"Missing input"),"Invalid case"))</x:f>
        <x:v>1</x:v>
      </x:c>
      <x:c r="J31" s="20" t="n">
        <x:f>IF('Dashboard'!$H$4="Base",IF(ISNUMBER(J32),J32,"Missing input"),IF('Dashboard'!$H$4="Downside",IF(ISNUMBER(J33),J33,"Missing input"),"Invalid case"))</x:f>
        <x:v>1</x:v>
      </x:c>
      <x:c r="K31" s="2"/>
      <x:c r="L31" s="2"/>
      <x:c r="M31" s="2"/>
      <x:c r="N31" s="2"/>
      <x:c r="O31" s="2"/>
      <x:c r="P31" s="2"/>
      <x:c r="Q31" s="2"/>
      <x:c r="R31" s="2"/>
      <x:c r="S31" s="2"/>
      <x:c r="T31" s="2"/>
      <x:c r="U31" s="2"/>
      <x:c r="V31" s="2"/>
      <x:c r="W31" s="2"/>
      <x:c r="X31" s="2"/>
      <x:c r="Y31" s="2"/>
      <x:c r="Z31" s="2"/>
      <x:c r="AA31" s="2"/>
      <x:c r="AB31" s="2"/>
      <x:c r="AC31" s="2"/>
      <x:c r="AD31" s="2"/>
    </x:row>
    <x:row r="32" ht="22" customHeight="1">
      <x:c r="A32" s="1"/>
      <x:c r="B32" s="1"/>
      <x:c r="C32" s="2"/>
      <x:c r="D32" s="2" t="str">
        <x:v>Base</x:v>
      </x:c>
      <x:c r="E32" s="21" t="n">
        <x:v>1</x:v>
      </x:c>
      <x:c r="F32" s="21" t="n">
        <x:v>1</x:v>
      </x:c>
      <x:c r="G32" s="21" t="n">
        <x:v>1</x:v>
      </x:c>
      <x:c r="H32" s="21" t="n">
        <x:v>1</x:v>
      </x:c>
      <x:c r="I32" s="21" t="n">
        <x:v>1</x:v>
      </x:c>
      <x:c r="J32" s="21" t="n">
        <x:v>1</x:v>
      </x:c>
      <x:c r="K32" s="2"/>
      <x:c r="L32" s="2"/>
      <x:c r="M32" s="2"/>
      <x:c r="N32" s="2"/>
      <x:c r="O32" s="2"/>
      <x:c r="P32" s="2"/>
      <x:c r="Q32" s="2"/>
      <x:c r="R32" s="2"/>
      <x:c r="S32" s="2"/>
      <x:c r="T32" s="2"/>
      <x:c r="U32" s="2"/>
      <x:c r="V32" s="2"/>
      <x:c r="W32" s="2"/>
      <x:c r="X32" s="2"/>
      <x:c r="Y32" s="2"/>
      <x:c r="Z32" s="2"/>
      <x:c r="AA32" s="2"/>
      <x:c r="AB32" s="2"/>
      <x:c r="AC32" s="2"/>
      <x:c r="AD32" s="2"/>
    </x:row>
    <x:row r="33" ht="22" customHeight="1">
      <x:c r="A33" s="1"/>
      <x:c r="B33" s="1"/>
      <x:c r="C33" s="2"/>
      <x:c r="D33" s="2" t="str">
        <x:v>Downside</x:v>
      </x:c>
      <x:c r="E33" s="21" t="n">
        <x:v>1.2</x:v>
      </x:c>
      <x:c r="F33" s="21" t="n">
        <x:v>1.2</x:v>
      </x:c>
      <x:c r="G33" s="21" t="n">
        <x:v>1.2</x:v>
      </x:c>
      <x:c r="H33" s="21" t="n">
        <x:v>1.2</x:v>
      </x:c>
      <x:c r="I33" s="21" t="n">
        <x:v>1.2</x:v>
      </x:c>
      <x:c r="J33" s="21" t="n">
        <x:v>1.2</x:v>
      </x:c>
      <x:c r="K33" s="2"/>
      <x:c r="L33" s="2"/>
      <x:c r="M33" s="2"/>
      <x:c r="N33" s="2"/>
      <x:c r="O33" s="2"/>
      <x:c r="P33" s="2"/>
      <x:c r="Q33" s="2"/>
      <x:c r="R33" s="2"/>
      <x:c r="S33" s="2"/>
      <x:c r="T33" s="2"/>
      <x:c r="U33" s="2"/>
      <x:c r="V33" s="2"/>
      <x:c r="W33" s="2"/>
      <x:c r="X33" s="2"/>
      <x:c r="Y33" s="2"/>
      <x:c r="Z33" s="2"/>
      <x:c r="AA33" s="2"/>
      <x:c r="AB33" s="2"/>
      <x:c r="AC33" s="2"/>
      <x:c r="AD33" s="2"/>
    </x:row>
    <x:row r="34" ht="22" customHeight="1">
      <x:c r="A34" s="1"/>
      <x:c r="B34" s="1"/>
      <x:c r="C34" s="18" t="str">
        <x:v>Extra delay (months)</x:v>
      </x:c>
      <x:c r="D34" s="18" t="str">
        <x:v>Active</x:v>
      </x:c>
      <x:c r="E34" s="22" t="n">
        <x:f>IF('Dashboard'!$H$4="Base",IF(ISNUMBER(E35),E35,"Missing input"),IF('Dashboard'!$H$4="Downside",IF(ISNUMBER(E36),E36,"Missing input"),"Invalid case"))</x:f>
        <x:v>0</x:v>
      </x:c>
      <x:c r="F34" s="22" t="n">
        <x:f>IF('Dashboard'!$H$4="Base",IF(ISNUMBER(F35),F35,"Missing input"),IF('Dashboard'!$H$4="Downside",IF(ISNUMBER(F36),F36,"Missing input"),"Invalid case"))</x:f>
        <x:v>0</x:v>
      </x:c>
      <x:c r="G34" s="22" t="n">
        <x:f>IF('Dashboard'!$H$4="Base",IF(ISNUMBER(G35),G35,"Missing input"),IF('Dashboard'!$H$4="Downside",IF(ISNUMBER(G36),G36,"Missing input"),"Invalid case"))</x:f>
        <x:v>0</x:v>
      </x:c>
      <x:c r="H34" s="22" t="n">
        <x:f>IF('Dashboard'!$H$4="Base",IF(ISNUMBER(H35),H35,"Missing input"),IF('Dashboard'!$H$4="Downside",IF(ISNUMBER(H36),H36,"Missing input"),"Invalid case"))</x:f>
        <x:v>0</x:v>
      </x:c>
      <x:c r="I34" s="22" t="n">
        <x:f>IF('Dashboard'!$H$4="Base",IF(ISNUMBER(I35),I35,"Missing input"),IF('Dashboard'!$H$4="Downside",IF(ISNUMBER(I36),I36,"Missing input"),"Invalid case"))</x:f>
        <x:v>0</x:v>
      </x:c>
      <x:c r="J34" s="22" t="n">
        <x:f>IF('Dashboard'!$H$4="Base",IF(ISNUMBER(J35),J35,"Missing input"),IF('Dashboard'!$H$4="Downside",IF(ISNUMBER(J36),J36,"Missing input"),"Invalid case"))</x:f>
        <x:v>0</x:v>
      </x:c>
      <x:c r="K34" s="2"/>
      <x:c r="L34" s="2"/>
      <x:c r="M34" s="2"/>
      <x:c r="N34" s="2"/>
      <x:c r="O34" s="2"/>
      <x:c r="P34" s="2"/>
      <x:c r="Q34" s="2"/>
      <x:c r="R34" s="2"/>
      <x:c r="S34" s="2"/>
      <x:c r="T34" s="2"/>
      <x:c r="U34" s="2"/>
      <x:c r="V34" s="2"/>
      <x:c r="W34" s="2"/>
      <x:c r="X34" s="2"/>
      <x:c r="Y34" s="2"/>
      <x:c r="Z34" s="2"/>
      <x:c r="AA34" s="2"/>
      <x:c r="AB34" s="2"/>
      <x:c r="AC34" s="2"/>
      <x:c r="AD34" s="2"/>
    </x:row>
    <x:row r="35" ht="22" customHeight="1">
      <x:c r="A35" s="1"/>
      <x:c r="B35" s="1"/>
      <x:c r="C35" s="2"/>
      <x:c r="D35" s="2" t="str">
        <x:v>Base</x:v>
      </x:c>
      <x:c r="E35" s="17" t="n">
        <x:v>0</x:v>
      </x:c>
      <x:c r="F35" s="17" t="n">
        <x:v>0</x:v>
      </x:c>
      <x:c r="G35" s="17" t="n">
        <x:v>0</x:v>
      </x:c>
      <x:c r="H35" s="17" t="n">
        <x:v>0</x:v>
      </x:c>
      <x:c r="I35" s="17" t="n">
        <x:v>0</x:v>
      </x:c>
      <x:c r="J35" s="17" t="n">
        <x:v>0</x:v>
      </x:c>
      <x:c r="K35" s="2"/>
      <x:c r="L35" s="2"/>
      <x:c r="M35" s="2"/>
      <x:c r="N35" s="2"/>
      <x:c r="O35" s="2"/>
      <x:c r="P35" s="2"/>
      <x:c r="Q35" s="2"/>
      <x:c r="R35" s="2"/>
      <x:c r="S35" s="2"/>
      <x:c r="T35" s="2"/>
      <x:c r="U35" s="2"/>
      <x:c r="V35" s="2"/>
      <x:c r="W35" s="2"/>
      <x:c r="X35" s="2"/>
      <x:c r="Y35" s="2"/>
      <x:c r="Z35" s="2"/>
      <x:c r="AA35" s="2"/>
      <x:c r="AB35" s="2"/>
      <x:c r="AC35" s="2"/>
      <x:c r="AD35" s="2"/>
    </x:row>
    <x:row r="36" ht="22" customHeight="1">
      <x:c r="A36" s="1"/>
      <x:c r="B36" s="1"/>
      <x:c r="C36" s="2"/>
      <x:c r="D36" s="2" t="str">
        <x:v>Downside</x:v>
      </x:c>
      <x:c r="E36" s="17" t="n">
        <x:v>6</x:v>
      </x:c>
      <x:c r="F36" s="17" t="n">
        <x:v>6</x:v>
      </x:c>
      <x:c r="G36" s="17" t="n">
        <x:v>6</x:v>
      </x:c>
      <x:c r="H36" s="17" t="n">
        <x:v>6</x:v>
      </x:c>
      <x:c r="I36" s="17" t="n">
        <x:v>6</x:v>
      </x:c>
      <x:c r="J36" s="17" t="n">
        <x:v>6</x:v>
      </x:c>
      <x:c r="K36" s="2"/>
      <x:c r="L36" s="2"/>
      <x:c r="M36" s="2"/>
      <x:c r="N36" s="2"/>
      <x:c r="O36" s="2"/>
      <x:c r="P36" s="2"/>
      <x:c r="Q36" s="2"/>
      <x:c r="R36" s="2"/>
      <x:c r="S36" s="2"/>
      <x:c r="T36" s="2"/>
      <x:c r="U36" s="2"/>
      <x:c r="V36" s="2"/>
      <x:c r="W36" s="2"/>
      <x:c r="X36" s="2"/>
      <x:c r="Y36" s="2"/>
      <x:c r="Z36" s="2"/>
      <x:c r="AA36" s="2"/>
      <x:c r="AB36" s="2"/>
      <x:c r="AC36" s="2"/>
      <x:c r="AD36" s="2"/>
    </x:row>
    <x:row r="37" ht="22" customHeight="1">
      <x:c r="A37" s="1"/>
      <x:c r="B37" s="1"/>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row>
    <x:row r="38" ht="22" customHeight="1">
      <x:c r="A38" s="1"/>
      <x:c r="B38" s="1"/>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row>
    <x:row r="39" ht="22" customHeight="1">
      <x:c r="A39" s="1"/>
      <x:c r="B39" s="1"/>
      <x:c r="C39" s="4" t="str">
        <x:v>Delay uses At close. Spend multipliers use At close. Operating multipliers use each forecast year.</x:v>
      </x:c>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row>
    <x:row r="40" ht="22" customHeight="1">
      <x:c r="A40" s="1"/>
      <x:c r="B40" s="1"/>
      <x:c r="C40" s="4" t="str">
        <x:v>Unused period cells remain visible so the scenario groups share one time axis.</x:v>
      </x:c>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row>
    <x:row r="41" ht="22" customHeight="1">
      <x:c r="A41" s="1"/>
      <x:c r="B41" s="1"/>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row>
    <x:row r="42" ht="22" customHeight="1">
      <x:c r="A42" s="1"/>
      <x:c r="B42" s="1"/>
      <x:c r="C42" s="2" t="str">
        <x:v>Active inputs</x:v>
      </x:c>
      <x:c r="D42" s="23" t="str">
        <x:f>IF(OR(COUNT(D7:D8,D10:D11)&lt;&gt;4,D7&lt;0,D8&lt;0,D8&gt;1,D10&lt;0,D10&gt;1,MOD(D10,1)&lt;&gt;0,D11&lt;0),"Missing / invalid global input",IF(OR(COUNT(F16:J16,F19:J19,F22:J22,F25:J25,E28,E31,E34)&lt;&gt;23,MIN(F16:J16,F19:J19,F22:J22,F25:J25,E28,E31,E34)&lt;0),"Missing / invalid scenario input","Complete"))</x:f>
        <x:v>Complete</x:v>
      </x:c>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row>
    <x:row r="43" ht="22"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row>
    <x:row r="44" ht="22" customHeight="1">
      <x:c r="A44" s="1"/>
      <x:c r="B44" s="1"/>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row>
    <x:row r="45" ht="22" customHeight="1">
      <x:c r="A45" s="1"/>
      <x:c r="B45" s="1"/>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row>
    <x:row r="46" ht="22" customHeight="1">
      <x:c r="A46" s="1"/>
      <x:c r="B46" s="1"/>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row>
    <x:row r="47" ht="22" customHeight="1">
      <x:c r="A47" s="1"/>
      <x:c r="B47" s="1"/>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row>
    <x:row r="48" ht="22"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row>
    <x:row r="49" ht="22"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row>
    <x:row r="50" ht="22"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row>
    <x:row r="51" ht="22"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row>
    <x:row r="52" ht="22"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row>
    <x:row r="53" ht="22"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row>
    <x:row r="54" ht="22"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row>
    <x:row r="55" ht="22"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row>
    <x:row r="56" ht="22"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row>
    <x:row r="57" ht="22"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row>
    <x:row r="58" ht="22"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row>
    <x:row r="59" ht="22"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row>
    <x:row r="60" ht="22"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row>
    <x:row r="61" ht="22"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row>
    <x:row r="62" ht="22"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row>
    <x:row r="63" ht="22"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row>
    <x:row r="64" ht="22"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row>
    <x:row r="65" ht="22"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row>
    <x:row r="66" ht="22"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row>
    <x:row r="67" ht="22"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row>
    <x:row r="68" ht="22"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row>
    <x:row r="69" ht="22"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row>
    <x:row r="70" ht="22"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row>
    <x:row r="71" ht="22"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row>
    <x:row r="72" ht="22"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row>
    <x:row r="73" ht="22"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row>
    <x:row r="74" ht="22"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row>
    <x:row r="75" ht="22"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row>
    <x:row r="76" ht="22"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row>
    <x:row r="77" ht="22"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row>
    <x:row r="78" ht="22"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row>
    <x:row r="79" ht="22"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row>
    <x:row r="80" ht="22"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row>
    <x:row r="81" ht="22"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row>
    <x:row r="82" ht="22"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row>
    <x:row r="83" ht="22"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row>
    <x:row r="84" ht="22"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row>
    <x:row r="85" ht="22"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row>
    <x:row r="86" ht="22"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row>
    <x:row r="87" ht="22" customHeight="1">
      <x:c r="A87" s="1"/>
      <x:c r="B87" s="1"/>
      <x:c r="C87" s="2"/>
      <x:c r="D87" s="2"/>
      <x:c r="E87" s="2"/>
      <x:c r="F87" s="2"/>
      <x:c r="G87" s="2"/>
      <x:c r="H87" s="2"/>
      <x:c r="I87" s="2"/>
      <x:c r="J87" s="2"/>
      <x:c r="K87" s="2"/>
      <x:c r="L87" s="2"/>
      <x:c r="M87" s="2"/>
      <x:c r="N87" s="2"/>
      <x:c r="O87" s="2"/>
      <x:c r="P87" s="2"/>
      <x:c r="Q87" s="2"/>
      <x:c r="R87" s="2"/>
      <x:c r="S87" s="2"/>
      <x:c r="T87" s="2"/>
      <x:c r="U87" s="2"/>
      <x:c r="V87" s="2"/>
      <x:c r="W87" s="2"/>
      <x:c r="X87" s="2"/>
      <x:c r="Y87" s="2"/>
      <x:c r="Z87" s="2"/>
      <x:c r="AA87" s="2"/>
      <x:c r="AB87" s="2"/>
      <x:c r="AC87" s="2"/>
      <x:c r="AD87" s="2"/>
    </x:row>
    <x:row r="88" ht="22" customHeight="1">
      <x:c r="A88" s="1"/>
      <x:c r="B88" s="1"/>
      <x:c r="C88" s="2"/>
      <x:c r="D88" s="2"/>
      <x:c r="E88" s="2"/>
      <x:c r="F88" s="2"/>
      <x:c r="G88" s="2"/>
      <x:c r="H88" s="2"/>
      <x:c r="I88" s="2"/>
      <x:c r="J88" s="2"/>
      <x:c r="K88" s="2"/>
      <x:c r="L88" s="2"/>
      <x:c r="M88" s="2"/>
      <x:c r="N88" s="2"/>
      <x:c r="O88" s="2"/>
      <x:c r="P88" s="2"/>
      <x:c r="Q88" s="2"/>
      <x:c r="R88" s="2"/>
      <x:c r="S88" s="2"/>
      <x:c r="T88" s="2"/>
      <x:c r="U88" s="2"/>
      <x:c r="V88" s="2"/>
      <x:c r="W88" s="2"/>
      <x:c r="X88" s="2"/>
      <x:c r="Y88" s="2"/>
      <x:c r="Z88" s="2"/>
      <x:c r="AA88" s="2"/>
      <x:c r="AB88" s="2"/>
      <x:c r="AC88" s="2"/>
      <x:c r="AD88" s="2"/>
    </x:row>
    <x:row r="89" ht="22" customHeight="1">
      <x:c r="A89" s="1"/>
      <x:c r="B89" s="1"/>
      <x:c r="C89" s="2"/>
      <x:c r="D89" s="2"/>
      <x:c r="E89" s="2"/>
      <x:c r="F89" s="2"/>
      <x:c r="G89" s="2"/>
      <x:c r="H89" s="2"/>
      <x:c r="I89" s="2"/>
      <x:c r="J89" s="2"/>
      <x:c r="K89" s="2"/>
      <x:c r="L89" s="2"/>
      <x:c r="M89" s="2"/>
      <x:c r="N89" s="2"/>
      <x:c r="O89" s="2"/>
      <x:c r="P89" s="2"/>
      <x:c r="Q89" s="2"/>
      <x:c r="R89" s="2"/>
      <x:c r="S89" s="2"/>
      <x:c r="T89" s="2"/>
      <x:c r="U89" s="2"/>
      <x:c r="V89" s="2"/>
      <x:c r="W89" s="2"/>
      <x:c r="X89" s="2"/>
      <x:c r="Y89" s="2"/>
      <x:c r="Z89" s="2"/>
      <x:c r="AA89" s="2"/>
      <x:c r="AB89" s="2"/>
      <x:c r="AC89" s="2"/>
      <x:c r="AD89" s="2"/>
    </x:row>
    <x:row r="90" ht="22" customHeight="1">
      <x:c r="A90" s="1"/>
      <x:c r="B90" s="1"/>
      <x:c r="C90" s="2"/>
      <x:c r="D90" s="2"/>
      <x:c r="E90" s="2"/>
      <x:c r="F90" s="2"/>
      <x:c r="G90" s="2"/>
      <x:c r="H90" s="2"/>
      <x:c r="I90" s="2"/>
      <x:c r="J90" s="2"/>
      <x:c r="K90" s="2"/>
      <x:c r="L90" s="2"/>
      <x:c r="M90" s="2"/>
      <x:c r="N90" s="2"/>
      <x:c r="O90" s="2"/>
      <x:c r="P90" s="2"/>
      <x:c r="Q90" s="2"/>
      <x:c r="R90" s="2"/>
      <x:c r="S90" s="2"/>
      <x:c r="T90" s="2"/>
      <x:c r="U90" s="2"/>
      <x:c r="V90" s="2"/>
      <x:c r="W90" s="2"/>
      <x:c r="X90" s="2"/>
      <x:c r="Y90" s="2"/>
      <x:c r="Z90" s="2"/>
      <x:c r="AA90" s="2"/>
      <x:c r="AB90" s="2"/>
      <x:c r="AC90" s="2"/>
      <x:c r="AD90" s="2"/>
    </x:row>
    <x:row r="91" ht="22" customHeight="1">
      <x:c r="A91" s="1"/>
      <x:c r="B91" s="1"/>
      <x:c r="C91" s="2"/>
      <x:c r="D91" s="2"/>
      <x:c r="E91" s="2"/>
      <x:c r="F91" s="2"/>
      <x:c r="G91" s="2"/>
      <x:c r="H91" s="2"/>
      <x:c r="I91" s="2"/>
      <x:c r="J91" s="2"/>
      <x:c r="K91" s="2"/>
      <x:c r="L91" s="2"/>
      <x:c r="M91" s="2"/>
      <x:c r="N91" s="2"/>
      <x:c r="O91" s="2"/>
      <x:c r="P91" s="2"/>
      <x:c r="Q91" s="2"/>
      <x:c r="R91" s="2"/>
      <x:c r="S91" s="2"/>
      <x:c r="T91" s="2"/>
      <x:c r="U91" s="2"/>
      <x:c r="V91" s="2"/>
      <x:c r="W91" s="2"/>
      <x:c r="X91" s="2"/>
      <x:c r="Y91" s="2"/>
      <x:c r="Z91" s="2"/>
      <x:c r="AA91" s="2"/>
      <x:c r="AB91" s="2"/>
      <x:c r="AC91" s="2"/>
      <x:c r="AD91" s="2"/>
    </x:row>
    <x:row r="92" ht="22" customHeight="1">
      <x:c r="A92" s="1"/>
      <x:c r="B92" s="1"/>
      <x:c r="C92" s="2"/>
      <x:c r="D92" s="2"/>
      <x:c r="E92" s="2"/>
      <x:c r="F92" s="2"/>
      <x:c r="G92" s="2"/>
      <x:c r="H92" s="2"/>
      <x:c r="I92" s="2"/>
      <x:c r="J92" s="2"/>
      <x:c r="K92" s="2"/>
      <x:c r="L92" s="2"/>
      <x:c r="M92" s="2"/>
      <x:c r="N92" s="2"/>
      <x:c r="O92" s="2"/>
      <x:c r="P92" s="2"/>
      <x:c r="Q92" s="2"/>
      <x:c r="R92" s="2"/>
      <x:c r="S92" s="2"/>
      <x:c r="T92" s="2"/>
      <x:c r="U92" s="2"/>
      <x:c r="V92" s="2"/>
      <x:c r="W92" s="2"/>
      <x:c r="X92" s="2"/>
      <x:c r="Y92" s="2"/>
      <x:c r="Z92" s="2"/>
      <x:c r="AA92" s="2"/>
      <x:c r="AB92" s="2"/>
      <x:c r="AC92" s="2"/>
      <x:c r="AD92" s="2"/>
    </x:row>
    <x:row r="93" ht="22" customHeight="1">
      <x:c r="A93" s="1"/>
      <x:c r="B93" s="1"/>
      <x:c r="C93" s="2"/>
      <x:c r="D93" s="2"/>
      <x:c r="E93" s="2"/>
      <x:c r="F93" s="2"/>
      <x:c r="G93" s="2"/>
      <x:c r="H93" s="2"/>
      <x:c r="I93" s="2"/>
      <x:c r="J93" s="2"/>
      <x:c r="K93" s="2"/>
      <x:c r="L93" s="2"/>
      <x:c r="M93" s="2"/>
      <x:c r="N93" s="2"/>
      <x:c r="O93" s="2"/>
      <x:c r="P93" s="2"/>
      <x:c r="Q93" s="2"/>
      <x:c r="R93" s="2"/>
      <x:c r="S93" s="2"/>
      <x:c r="T93" s="2"/>
      <x:c r="U93" s="2"/>
      <x:c r="V93" s="2"/>
      <x:c r="W93" s="2"/>
      <x:c r="X93" s="2"/>
      <x:c r="Y93" s="2"/>
      <x:c r="Z93" s="2"/>
      <x:c r="AA93" s="2"/>
      <x:c r="AB93" s="2"/>
      <x:c r="AC93" s="2"/>
      <x:c r="AD93" s="2"/>
    </x:row>
    <x:row r="94" ht="22" customHeight="1">
      <x:c r="A94" s="1"/>
      <x:c r="B94" s="1"/>
      <x:c r="C94" s="2"/>
      <x:c r="D94" s="2"/>
      <x:c r="E94" s="2"/>
      <x:c r="F94" s="2"/>
      <x:c r="G94" s="2"/>
      <x:c r="H94" s="2"/>
      <x:c r="I94" s="2"/>
      <x:c r="J94" s="2"/>
      <x:c r="K94" s="2"/>
      <x:c r="L94" s="2"/>
      <x:c r="M94" s="2"/>
      <x:c r="N94" s="2"/>
      <x:c r="O94" s="2"/>
      <x:c r="P94" s="2"/>
      <x:c r="Q94" s="2"/>
      <x:c r="R94" s="2"/>
      <x:c r="S94" s="2"/>
      <x:c r="T94" s="2"/>
      <x:c r="U94" s="2"/>
      <x:c r="V94" s="2"/>
      <x:c r="W94" s="2"/>
      <x:c r="X94" s="2"/>
      <x:c r="Y94" s="2"/>
      <x:c r="Z94" s="2"/>
      <x:c r="AA94" s="2"/>
      <x:c r="AB94" s="2"/>
      <x:c r="AC94" s="2"/>
      <x:c r="AD94" s="2"/>
    </x:row>
    <x:row r="95" ht="22" customHeight="1">
      <x:c r="A95" s="1"/>
      <x:c r="B95" s="1"/>
      <x:c r="C95" s="2"/>
      <x:c r="D95" s="2"/>
      <x:c r="E95" s="2"/>
      <x:c r="F95" s="2"/>
      <x:c r="G95" s="2"/>
      <x:c r="H95" s="2"/>
      <x:c r="I95" s="2"/>
      <x:c r="J95" s="2"/>
      <x:c r="K95" s="2"/>
      <x:c r="L95" s="2"/>
      <x:c r="M95" s="2"/>
      <x:c r="N95" s="2"/>
      <x:c r="O95" s="2"/>
      <x:c r="P95" s="2"/>
      <x:c r="Q95" s="2"/>
      <x:c r="R95" s="2"/>
      <x:c r="S95" s="2"/>
      <x:c r="T95" s="2"/>
      <x:c r="U95" s="2"/>
      <x:c r="V95" s="2"/>
      <x:c r="W95" s="2"/>
      <x:c r="X95" s="2"/>
      <x:c r="Y95" s="2"/>
      <x:c r="Z95" s="2"/>
      <x:c r="AA95" s="2"/>
      <x:c r="AB95" s="2"/>
      <x:c r="AC95" s="2"/>
      <x:c r="AD95" s="2"/>
    </x:row>
    <x:row r="96" ht="22" customHeight="1">
      <x:c r="A96" s="1"/>
      <x:c r="B96" s="1"/>
      <x:c r="C96" s="2"/>
      <x:c r="D96" s="2"/>
      <x:c r="E96" s="2"/>
      <x:c r="F96" s="2"/>
      <x:c r="G96" s="2"/>
      <x:c r="H96" s="2"/>
      <x:c r="I96" s="2"/>
      <x:c r="J96" s="2"/>
      <x:c r="K96" s="2"/>
      <x:c r="L96" s="2"/>
      <x:c r="M96" s="2"/>
      <x:c r="N96" s="2"/>
      <x:c r="O96" s="2"/>
      <x:c r="P96" s="2"/>
      <x:c r="Q96" s="2"/>
      <x:c r="R96" s="2"/>
      <x:c r="S96" s="2"/>
      <x:c r="T96" s="2"/>
      <x:c r="U96" s="2"/>
      <x:c r="V96" s="2"/>
      <x:c r="W96" s="2"/>
      <x:c r="X96" s="2"/>
      <x:c r="Y96" s="2"/>
      <x:c r="Z96" s="2"/>
      <x:c r="AA96" s="2"/>
      <x:c r="AB96" s="2"/>
      <x:c r="AC96" s="2"/>
      <x:c r="AD96" s="2"/>
    </x:row>
    <x:row r="97" ht="22" customHeight="1">
      <x:c r="A97" s="1"/>
      <x:c r="B97" s="1"/>
      <x:c r="C97" s="2"/>
      <x:c r="D97" s="2"/>
      <x:c r="E97" s="2"/>
      <x:c r="F97" s="2"/>
      <x:c r="G97" s="2"/>
      <x:c r="H97" s="2"/>
      <x:c r="I97" s="2"/>
      <x:c r="J97" s="2"/>
      <x:c r="K97" s="2"/>
      <x:c r="L97" s="2"/>
      <x:c r="M97" s="2"/>
      <x:c r="N97" s="2"/>
      <x:c r="O97" s="2"/>
      <x:c r="P97" s="2"/>
      <x:c r="Q97" s="2"/>
      <x:c r="R97" s="2"/>
      <x:c r="S97" s="2"/>
      <x:c r="T97" s="2"/>
      <x:c r="U97" s="2"/>
      <x:c r="V97" s="2"/>
      <x:c r="W97" s="2"/>
      <x:c r="X97" s="2"/>
      <x:c r="Y97" s="2"/>
      <x:c r="Z97" s="2"/>
      <x:c r="AA97" s="2"/>
      <x:c r="AB97" s="2"/>
      <x:c r="AC97" s="2"/>
      <x:c r="AD97" s="2"/>
    </x:row>
    <x:row r="98" ht="22" customHeight="1">
      <x:c r="A98" s="1"/>
      <x:c r="B98" s="1"/>
      <x:c r="C98" s="2"/>
      <x:c r="D98" s="2"/>
      <x:c r="E98" s="2"/>
      <x:c r="F98" s="2"/>
      <x:c r="G98" s="2"/>
      <x:c r="H98" s="2"/>
      <x:c r="I98" s="2"/>
      <x:c r="J98" s="2"/>
      <x:c r="K98" s="2"/>
      <x:c r="L98" s="2"/>
      <x:c r="M98" s="2"/>
      <x:c r="N98" s="2"/>
      <x:c r="O98" s="2"/>
      <x:c r="P98" s="2"/>
      <x:c r="Q98" s="2"/>
      <x:c r="R98" s="2"/>
      <x:c r="S98" s="2"/>
      <x:c r="T98" s="2"/>
      <x:c r="U98" s="2"/>
      <x:c r="V98" s="2"/>
      <x:c r="W98" s="2"/>
      <x:c r="X98" s="2"/>
      <x:c r="Y98" s="2"/>
      <x:c r="Z98" s="2"/>
      <x:c r="AA98" s="2"/>
      <x:c r="AB98" s="2"/>
      <x:c r="AC98" s="2"/>
      <x:c r="AD98" s="2"/>
    </x:row>
    <x:row r="99" ht="22" customHeight="1">
      <x:c r="A99" s="1"/>
      <x:c r="B99" s="1"/>
      <x:c r="C99" s="2"/>
      <x:c r="D99" s="2"/>
      <x:c r="E99" s="2"/>
      <x:c r="F99" s="2"/>
      <x:c r="G99" s="2"/>
      <x:c r="H99" s="2"/>
      <x:c r="I99" s="2"/>
      <x:c r="J99" s="2"/>
      <x:c r="K99" s="2"/>
      <x:c r="L99" s="2"/>
      <x:c r="M99" s="2"/>
      <x:c r="N99" s="2"/>
      <x:c r="O99" s="2"/>
      <x:c r="P99" s="2"/>
      <x:c r="Q99" s="2"/>
      <x:c r="R99" s="2"/>
      <x:c r="S99" s="2"/>
      <x:c r="T99" s="2"/>
      <x:c r="U99" s="2"/>
      <x:c r="V99" s="2"/>
      <x:c r="W99" s="2"/>
      <x:c r="X99" s="2"/>
      <x:c r="Y99" s="2"/>
      <x:c r="Z99" s="2"/>
      <x:c r="AA99" s="2"/>
      <x:c r="AB99" s="2"/>
      <x:c r="AC99" s="2"/>
      <x:c r="AD99" s="2"/>
    </x:row>
    <x:row r="100" ht="22" customHeight="1">
      <x:c r="A100" s="1"/>
      <x:c r="B100" s="1"/>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c r="AA100" s="2"/>
      <x:c r="AB100" s="2"/>
      <x:c r="AC100" s="2"/>
      <x:c r="AD100" s="2"/>
    </x:row>
    <x:row r="101" ht="22" customHeight="1">
      <x:c r="A101" s="1"/>
      <x:c r="B101" s="1"/>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c r="AA101" s="2"/>
      <x:c r="AB101" s="2"/>
      <x:c r="AC101" s="2"/>
      <x:c r="AD101" s="2"/>
    </x:row>
    <x:row r="102" ht="22" customHeight="1">
      <x:c r="A102" s="1"/>
      <x:c r="B102" s="1"/>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c r="AA102" s="2"/>
      <x:c r="AB102" s="2"/>
      <x:c r="AC102" s="2"/>
      <x:c r="AD102" s="2"/>
    </x:row>
    <x:row r="103" ht="22" customHeight="1">
      <x:c r="A103" s="1"/>
      <x:c r="B103" s="1"/>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c r="AA103" s="2"/>
      <x:c r="AB103" s="2"/>
      <x:c r="AC103" s="2"/>
      <x:c r="AD103" s="2"/>
    </x:row>
    <x:row r="104" ht="22" customHeight="1">
      <x:c r="A104" s="1"/>
      <x:c r="B104" s="1"/>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c r="AA104" s="2"/>
      <x:c r="AB104" s="2"/>
      <x:c r="AC104" s="2"/>
      <x:c r="AD104" s="2"/>
    </x:row>
    <x:row r="105" ht="22" customHeight="1">
      <x:c r="A105" s="1"/>
      <x:c r="B105" s="1"/>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c r="AA105" s="2"/>
      <x:c r="AB105" s="2"/>
      <x:c r="AC105" s="2"/>
      <x:c r="AD105" s="2"/>
    </x:row>
    <x:row r="106" ht="22" customHeight="1">
      <x:c r="A106" s="1"/>
      <x:c r="B106" s="1"/>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c r="AA106" s="2"/>
      <x:c r="AB106" s="2"/>
      <x:c r="AC106" s="2"/>
      <x:c r="AD106" s="2"/>
    </x:row>
    <x:row r="107" ht="22" customHeight="1">
      <x:c r="A107" s="1"/>
      <x:c r="B107" s="1"/>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c r="AA107" s="2"/>
      <x:c r="AB107" s="2"/>
      <x:c r="AC107" s="2"/>
      <x:c r="AD107" s="2"/>
    </x:row>
    <x:row r="108" ht="22" customHeight="1">
      <x:c r="A108" s="1"/>
      <x:c r="B108" s="1"/>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c r="AA108" s="2"/>
      <x:c r="AB108" s="2"/>
      <x:c r="AC108" s="2"/>
      <x:c r="AD108" s="2"/>
    </x:row>
    <x:row r="109" ht="22" customHeight="1">
      <x:c r="A109" s="1"/>
      <x:c r="B109" s="1"/>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c r="AA109" s="2"/>
      <x:c r="AB109" s="2"/>
      <x:c r="AC109" s="2"/>
      <x:c r="AD109" s="2"/>
    </x:row>
    <x:row r="110" ht="22" customHeight="1">
      <x:c r="A110" s="1"/>
      <x:c r="B110" s="1"/>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c r="AA110" s="2"/>
      <x:c r="AB110" s="2"/>
      <x:c r="AC110" s="2"/>
      <x:c r="AD110" s="2"/>
    </x:row>
    <x:row r="111" ht="22" customHeight="1">
      <x:c r="A111" s="1"/>
      <x:c r="B111" s="1"/>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c r="AA111" s="2"/>
      <x:c r="AB111" s="2"/>
      <x:c r="AC111" s="2"/>
      <x:c r="AD111" s="2"/>
    </x:row>
    <x:row r="112" ht="22" customHeight="1">
      <x:c r="A112" s="1"/>
      <x:c r="B112" s="1"/>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c r="AA112" s="2"/>
      <x:c r="AB112" s="2"/>
      <x:c r="AC112" s="2"/>
      <x:c r="AD112" s="2"/>
    </x:row>
    <x:row r="113" ht="22" customHeight="1">
      <x:c r="A113" s="1"/>
      <x:c r="B113" s="1"/>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c r="AA113" s="2"/>
      <x:c r="AB113" s="2"/>
      <x:c r="AC113" s="2"/>
      <x:c r="AD113" s="2"/>
    </x:row>
    <x:row r="114" ht="22" customHeight="1">
      <x:c r="A114" s="1"/>
      <x:c r="B114" s="1"/>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c r="AA114" s="2"/>
      <x:c r="AB114" s="2"/>
      <x:c r="AC114" s="2"/>
      <x:c r="AD114" s="2"/>
    </x:row>
    <x:row r="115" ht="22" customHeight="1">
      <x:c r="A115" s="1"/>
      <x:c r="B115" s="1"/>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c r="AA115" s="2"/>
      <x:c r="AB115" s="2"/>
      <x:c r="AC115" s="2"/>
      <x:c r="AD115" s="2"/>
    </x:row>
    <x:row r="116" ht="22" customHeight="1">
      <x:c r="A116" s="1"/>
      <x:c r="B116" s="1"/>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c r="AA116" s="2"/>
      <x:c r="AB116" s="2"/>
      <x:c r="AC116" s="2"/>
      <x:c r="AD116" s="2"/>
    </x:row>
    <x:row r="117" ht="22" customHeight="1">
      <x:c r="A117" s="1"/>
      <x:c r="B117" s="1"/>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c r="AA117" s="2"/>
      <x:c r="AB117" s="2"/>
      <x:c r="AC117" s="2"/>
      <x:c r="AD117" s="2"/>
    </x:row>
    <x:row r="118" ht="22" customHeight="1">
      <x:c r="A118" s="1"/>
      <x:c r="B118" s="1"/>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c r="AA118" s="2"/>
      <x:c r="AB118" s="2"/>
      <x:c r="AC118" s="2"/>
      <x:c r="AD118" s="2"/>
    </x:row>
    <x:row r="119" ht="22" customHeight="1">
      <x:c r="A119" s="1"/>
      <x:c r="B119" s="1"/>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c r="AA119" s="2"/>
      <x:c r="AB119" s="2"/>
      <x:c r="AC119" s="2"/>
      <x:c r="AD119" s="2"/>
    </x:row>
    <x:row r="120" ht="22" customHeight="1">
      <x:c r="A120" s="1"/>
      <x:c r="B120" s="1"/>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c r="AA120" s="2"/>
      <x:c r="AB120" s="2"/>
      <x:c r="AC120" s="2"/>
      <x:c r="AD120" s="2"/>
    </x:row>
    <x:row r="121" ht="22" customHeight="1">
      <x:c r="A121" s="1"/>
      <x:c r="B121" s="1"/>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c r="AA121" s="2"/>
      <x:c r="AB121" s="2"/>
      <x:c r="AC121" s="2"/>
      <x:c r="AD121" s="2"/>
    </x:row>
    <x:row r="122" ht="22" customHeight="1">
      <x:c r="A122" s="1"/>
      <x:c r="B122" s="1"/>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c r="AA122" s="2"/>
      <x:c r="AB122" s="2"/>
      <x:c r="AC122" s="2"/>
      <x:c r="AD122" s="2"/>
    </x:row>
    <x:row r="123" ht="22" customHeight="1">
      <x:c r="A123" s="1"/>
      <x:c r="B123" s="1"/>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c r="AA123" s="2"/>
      <x:c r="AB123" s="2"/>
      <x:c r="AC123" s="2"/>
      <x:c r="AD123" s="2"/>
    </x:row>
    <x:row r="124" ht="22" customHeight="1">
      <x:c r="A124" s="1"/>
      <x:c r="B124" s="1"/>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c r="AA124" s="2"/>
      <x:c r="AB124" s="2"/>
      <x:c r="AC124" s="2"/>
      <x:c r="AD124" s="2"/>
    </x:row>
    <x:row r="125" ht="22" customHeight="1">
      <x:c r="A125" s="1"/>
      <x:c r="B125" s="1"/>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c r="AA125" s="2"/>
      <x:c r="AB125" s="2"/>
      <x:c r="AC125" s="2"/>
      <x:c r="AD125" s="2"/>
    </x:row>
    <x:row r="126" ht="22" customHeight="1">
      <x:c r="A126" s="1"/>
      <x:c r="B126" s="1"/>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c r="AA126" s="2"/>
      <x:c r="AB126" s="2"/>
      <x:c r="AC126" s="2"/>
      <x:c r="AD126" s="2"/>
    </x:row>
    <x:row r="127" ht="22" customHeight="1">
      <x:c r="A127" s="1"/>
      <x:c r="B127" s="1"/>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c r="AA127" s="2"/>
      <x:c r="AB127" s="2"/>
      <x:c r="AC127" s="2"/>
      <x:c r="AD127" s="2"/>
    </x:row>
    <x:row r="128" ht="22" customHeight="1">
      <x:c r="A128" s="1"/>
      <x:c r="B128" s="1"/>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c r="AA128" s="2"/>
      <x:c r="AB128" s="2"/>
      <x:c r="AC128" s="2"/>
      <x:c r="AD128" s="2"/>
    </x:row>
    <x:row r="129" ht="22" customHeight="1">
      <x:c r="A129" s="1"/>
      <x:c r="B129" s="1"/>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c r="AA129" s="2"/>
      <x:c r="AB129" s="2"/>
      <x:c r="AC129" s="2"/>
      <x:c r="AD129" s="2"/>
    </x:row>
    <x:row r="130" ht="22" customHeight="1">
      <x:c r="A130" s="1"/>
      <x:c r="B130" s="1"/>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c r="AA130" s="2"/>
      <x:c r="AB130" s="2"/>
      <x:c r="AC130" s="2"/>
      <x:c r="AD130" s="2"/>
    </x:row>
    <x:row r="131" ht="22" customHeight="1">
      <x:c r="A131" s="1"/>
      <x:c r="B131" s="1"/>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c r="AA131" s="2"/>
      <x:c r="AB131" s="2"/>
      <x:c r="AC131" s="2"/>
      <x:c r="AD131" s="2"/>
    </x:row>
    <x:row r="132" ht="22" customHeight="1">
      <x:c r="A132" s="1"/>
      <x:c r="B132" s="1"/>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c r="AA132" s="2"/>
      <x:c r="AB132" s="2"/>
      <x:c r="AC132" s="2"/>
      <x:c r="AD132" s="2"/>
    </x:row>
    <x:row r="133" ht="22" customHeight="1">
      <x:c r="A133" s="1"/>
      <x:c r="B133" s="1"/>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c r="AA133" s="2"/>
      <x:c r="AB133" s="2"/>
      <x:c r="AC133" s="2"/>
      <x:c r="AD133" s="2"/>
    </x:row>
    <x:row r="134" ht="22" customHeight="1">
      <x:c r="A134" s="1"/>
      <x:c r="B134" s="1"/>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c r="AA134" s="2"/>
      <x:c r="AB134" s="2"/>
      <x:c r="AC134" s="2"/>
      <x:c r="AD134" s="2"/>
    </x:row>
    <x:row r="135" ht="22" customHeight="1">
      <x:c r="A135" s="1"/>
      <x:c r="B135" s="1"/>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c r="AA135" s="2"/>
      <x:c r="AB135" s="2"/>
      <x:c r="AC135" s="2"/>
      <x:c r="AD135" s="2"/>
    </x:row>
    <x:row r="136" ht="22" customHeight="1">
      <x:c r="A136" s="1"/>
      <x:c r="B136" s="1"/>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c r="AA136" s="2"/>
      <x:c r="AB136" s="2"/>
      <x:c r="AC136" s="2"/>
      <x:c r="AD136" s="2"/>
    </x:row>
    <x:row r="137" ht="22" customHeight="1">
      <x:c r="A137" s="1"/>
      <x:c r="B137" s="1"/>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c r="AA137" s="2"/>
      <x:c r="AB137" s="2"/>
      <x:c r="AC137" s="2"/>
      <x:c r="AD137" s="2"/>
    </x:row>
    <x:row r="138" ht="22" customHeight="1">
      <x:c r="A138" s="1"/>
      <x:c r="B138" s="1"/>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c r="AA138" s="2"/>
      <x:c r="AB138" s="2"/>
      <x:c r="AC138" s="2"/>
      <x:c r="AD138" s="2"/>
    </x:row>
    <x:row r="139" ht="22" customHeight="1">
      <x:c r="A139" s="1"/>
      <x:c r="B139" s="1"/>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c r="AA139" s="2"/>
      <x:c r="AB139" s="2"/>
      <x:c r="AC139" s="2"/>
      <x:c r="AD139" s="2"/>
    </x:row>
    <x:row r="140" ht="22" customHeight="1">
      <x:c r="A140" s="1"/>
      <x:c r="B140" s="1"/>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c r="AA140" s="2"/>
      <x:c r="AB140" s="2"/>
      <x:c r="AC140" s="2"/>
      <x:c r="AD140" s="2"/>
    </x:row>
    <x:row r="141" ht="22" customHeight="1">
      <x:c r="A141" s="1"/>
      <x:c r="B141" s="1"/>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c r="AA141" s="2"/>
      <x:c r="AB141" s="2"/>
      <x:c r="AC141" s="2"/>
      <x:c r="AD141" s="2"/>
    </x:row>
    <x:row r="142" ht="22" customHeight="1">
      <x:c r="A142" s="1"/>
      <x:c r="B142" s="1"/>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c r="AA142" s="2"/>
      <x:c r="AB142" s="2"/>
      <x:c r="AC142" s="2"/>
      <x:c r="AD142" s="2"/>
    </x:row>
    <x:row r="143" ht="22" customHeight="1">
      <x:c r="A143" s="1"/>
      <x:c r="B143" s="1"/>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c r="AA143" s="2"/>
      <x:c r="AB143" s="2"/>
      <x:c r="AC143" s="2"/>
      <x:c r="AD143" s="2"/>
    </x:row>
    <x:row r="144" ht="22" customHeight="1">
      <x:c r="A144" s="1"/>
      <x:c r="B144" s="1"/>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c r="AA144" s="2"/>
      <x:c r="AB144" s="2"/>
      <x:c r="AC144" s="2"/>
      <x:c r="AD144" s="2"/>
    </x:row>
    <x:row r="145" ht="22" customHeight="1">
      <x:c r="A145" s="1"/>
      <x:c r="B145" s="1"/>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c r="AA145" s="2"/>
      <x:c r="AB145" s="2"/>
      <x:c r="AC145" s="2"/>
      <x:c r="AD145" s="2"/>
    </x:row>
    <x:row r="146" ht="22" customHeight="1">
      <x:c r="A146" s="1"/>
      <x:c r="B146" s="1"/>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c r="AA146" s="2"/>
      <x:c r="AB146" s="2"/>
      <x:c r="AC146" s="2"/>
      <x:c r="AD146" s="2"/>
    </x:row>
    <x:row r="147" ht="22" customHeight="1">
      <x:c r="A147" s="1"/>
      <x:c r="B147" s="1"/>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c r="AA147" s="2"/>
      <x:c r="AB147" s="2"/>
      <x:c r="AC147" s="2"/>
      <x:c r="AD147" s="2"/>
    </x:row>
    <x:row r="148" ht="22" customHeight="1">
      <x:c r="A148" s="1"/>
      <x:c r="B148" s="1"/>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c r="AA148" s="2"/>
      <x:c r="AB148" s="2"/>
      <x:c r="AC148" s="2"/>
      <x:c r="AD148" s="2"/>
    </x:row>
    <x:row r="149" ht="22" customHeight="1">
      <x:c r="A149" s="1"/>
      <x:c r="B149" s="1"/>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c r="AA149" s="2"/>
      <x:c r="AB149" s="2"/>
      <x:c r="AC149" s="2"/>
      <x:c r="AD149" s="2"/>
    </x:row>
    <x:row r="150" ht="22" customHeight="1">
      <x:c r="A150" s="1"/>
      <x:c r="B150" s="1"/>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c r="AA150" s="2"/>
      <x:c r="AB150" s="2"/>
      <x:c r="AC150" s="2"/>
      <x:c r="AD150" s="2"/>
    </x:row>
    <x:row r="151" ht="22" customHeight="1">
      <x:c r="A151" s="1"/>
      <x:c r="B151" s="1"/>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c r="AA151" s="2"/>
      <x:c r="AB151" s="2"/>
      <x:c r="AC151" s="2"/>
      <x:c r="AD151" s="2"/>
    </x:row>
    <x:row r="152" ht="22" customHeight="1">
      <x:c r="A152" s="1"/>
      <x:c r="B152" s="1"/>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c r="AA152" s="2"/>
      <x:c r="AB152" s="2"/>
      <x:c r="AC152" s="2"/>
      <x:c r="AD152" s="2"/>
    </x:row>
    <x:row r="153" ht="22" customHeight="1">
      <x:c r="A153" s="1"/>
      <x:c r="B153" s="1"/>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c r="AA153" s="2"/>
      <x:c r="AB153" s="2"/>
      <x:c r="AC153" s="2"/>
      <x:c r="AD153" s="2"/>
    </x:row>
    <x:row r="154" ht="22" customHeight="1">
      <x:c r="A154" s="1"/>
      <x:c r="B154" s="1"/>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c r="AA154" s="2"/>
      <x:c r="AB154" s="2"/>
      <x:c r="AC154" s="2"/>
      <x:c r="AD154" s="2"/>
    </x:row>
    <x:row r="155" ht="22" customHeight="1">
      <x:c r="A155" s="1"/>
      <x:c r="B155" s="1"/>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c r="AA155" s="2"/>
      <x:c r="AB155" s="2"/>
      <x:c r="AC155" s="2"/>
      <x:c r="AD155" s="2"/>
    </x:row>
    <x:row r="156" ht="22" customHeight="1">
      <x:c r="A156" s="1"/>
      <x:c r="B156" s="1"/>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c r="AA156" s="2"/>
      <x:c r="AB156" s="2"/>
      <x:c r="AC156" s="2"/>
      <x:c r="AD156" s="2"/>
    </x:row>
    <x:row r="157" ht="22" customHeight="1">
      <x:c r="A157" s="1"/>
      <x:c r="B157" s="1"/>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c r="AA157" s="2"/>
      <x:c r="AB157" s="2"/>
      <x:c r="AC157" s="2"/>
      <x:c r="AD157" s="2"/>
    </x:row>
    <x:row r="158" ht="22" customHeight="1">
      <x:c r="A158" s="1"/>
      <x:c r="B158" s="1"/>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c r="AA158" s="2"/>
      <x:c r="AB158" s="2"/>
      <x:c r="AC158" s="2"/>
      <x:c r="AD158" s="2"/>
    </x:row>
    <x:row r="159" ht="22" customHeight="1">
      <x:c r="A159" s="1"/>
      <x:c r="B159" s="1"/>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c r="AA159" s="2"/>
      <x:c r="AB159" s="2"/>
      <x:c r="AC159" s="2"/>
      <x:c r="AD159" s="2"/>
    </x:row>
    <x:row r="160" ht="22" customHeight="1">
      <x:c r="A160" s="1"/>
      <x:c r="B160" s="1"/>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c r="AA160" s="2"/>
      <x:c r="AB160" s="2"/>
      <x:c r="AC160" s="2"/>
      <x:c r="AD160" s="2"/>
    </x:row>
    <x:row r="161" ht="22" customHeight="1">
      <x:c r="A161" s="1"/>
      <x:c r="B161" s="1"/>
      <x:c r="C161" s="2"/>
      <x:c r="D161" s="2"/>
      <x:c r="E161" s="2"/>
      <x:c r="F161" s="2"/>
      <x:c r="G161" s="2"/>
      <x:c r="H161" s="2"/>
      <x:c r="I161" s="2"/>
      <x:c r="J161" s="2"/>
      <x:c r="K161" s="2"/>
      <x:c r="L161" s="2"/>
      <x:c r="M161" s="2"/>
      <x:c r="N161" s="2"/>
      <x:c r="O161" s="2"/>
      <x:c r="P161" s="2"/>
      <x:c r="Q161" s="2"/>
      <x:c r="R161" s="2"/>
      <x:c r="S161" s="2"/>
      <x:c r="T161" s="2"/>
      <x:c r="U161" s="2"/>
      <x:c r="V161" s="2"/>
      <x:c r="W161" s="2"/>
      <x:c r="X161" s="2"/>
      <x:c r="Y161" s="2"/>
      <x:c r="Z161" s="2"/>
      <x:c r="AA161" s="2"/>
      <x:c r="AB161" s="2"/>
      <x:c r="AC161" s="2"/>
      <x:c r="AD161" s="2"/>
    </x:row>
    <x:row r="162" ht="22" customHeight="1">
      <x:c r="A162" s="1"/>
      <x:c r="B162" s="1"/>
      <x:c r="C162" s="2"/>
      <x:c r="D162" s="2"/>
      <x:c r="E162" s="2"/>
      <x:c r="F162" s="2"/>
      <x:c r="G162" s="2"/>
      <x:c r="H162" s="2"/>
      <x:c r="I162" s="2"/>
      <x:c r="J162" s="2"/>
      <x:c r="K162" s="2"/>
      <x:c r="L162" s="2"/>
      <x:c r="M162" s="2"/>
      <x:c r="N162" s="2"/>
      <x:c r="O162" s="2"/>
      <x:c r="P162" s="2"/>
      <x:c r="Q162" s="2"/>
      <x:c r="R162" s="2"/>
      <x:c r="S162" s="2"/>
      <x:c r="T162" s="2"/>
      <x:c r="U162" s="2"/>
      <x:c r="V162" s="2"/>
      <x:c r="W162" s="2"/>
      <x:c r="X162" s="2"/>
      <x:c r="Y162" s="2"/>
      <x:c r="Z162" s="2"/>
      <x:c r="AA162" s="2"/>
      <x:c r="AB162" s="2"/>
      <x:c r="AC162" s="2"/>
      <x:c r="AD162" s="2"/>
    </x:row>
    <x:row r="163" ht="22" customHeight="1">
      <x:c r="A163" s="1"/>
      <x:c r="B163" s="1"/>
      <x:c r="C163" s="2"/>
      <x:c r="D163" s="2"/>
      <x:c r="E163" s="2"/>
      <x:c r="F163" s="2"/>
      <x:c r="G163" s="2"/>
      <x:c r="H163" s="2"/>
      <x:c r="I163" s="2"/>
      <x:c r="J163" s="2"/>
      <x:c r="K163" s="2"/>
      <x:c r="L163" s="2"/>
      <x:c r="M163" s="2"/>
      <x:c r="N163" s="2"/>
      <x:c r="O163" s="2"/>
      <x:c r="P163" s="2"/>
      <x:c r="Q163" s="2"/>
      <x:c r="R163" s="2"/>
      <x:c r="S163" s="2"/>
      <x:c r="T163" s="2"/>
      <x:c r="U163" s="2"/>
      <x:c r="V163" s="2"/>
      <x:c r="W163" s="2"/>
      <x:c r="X163" s="2"/>
      <x:c r="Y163" s="2"/>
      <x:c r="Z163" s="2"/>
      <x:c r="AA163" s="2"/>
      <x:c r="AB163" s="2"/>
      <x:c r="AC163" s="2"/>
      <x:c r="AD163" s="2"/>
    </x:row>
    <x:row r="164" ht="22" customHeight="1">
      <x:c r="A164" s="1"/>
      <x:c r="B164" s="1"/>
      <x:c r="C164" s="2"/>
      <x:c r="D164" s="2"/>
      <x:c r="E164" s="2"/>
      <x:c r="F164" s="2"/>
      <x:c r="G164" s="2"/>
      <x:c r="H164" s="2"/>
      <x:c r="I164" s="2"/>
      <x:c r="J164" s="2"/>
      <x:c r="K164" s="2"/>
      <x:c r="L164" s="2"/>
      <x:c r="M164" s="2"/>
      <x:c r="N164" s="2"/>
      <x:c r="O164" s="2"/>
      <x:c r="P164" s="2"/>
      <x:c r="Q164" s="2"/>
      <x:c r="R164" s="2"/>
      <x:c r="S164" s="2"/>
      <x:c r="T164" s="2"/>
      <x:c r="U164" s="2"/>
      <x:c r="V164" s="2"/>
      <x:c r="W164" s="2"/>
      <x:c r="X164" s="2"/>
      <x:c r="Y164" s="2"/>
      <x:c r="Z164" s="2"/>
      <x:c r="AA164" s="2"/>
      <x:c r="AB164" s="2"/>
      <x:c r="AC164" s="2"/>
      <x:c r="AD164" s="2"/>
    </x:row>
    <x:row r="165" ht="22" customHeight="1">
      <x:c r="A165" s="1"/>
      <x:c r="B165" s="1"/>
      <x:c r="C165" s="2"/>
      <x:c r="D165" s="2"/>
      <x:c r="E165" s="2"/>
      <x:c r="F165" s="2"/>
      <x:c r="G165" s="2"/>
      <x:c r="H165" s="2"/>
      <x:c r="I165" s="2"/>
      <x:c r="J165" s="2"/>
      <x:c r="K165" s="2"/>
      <x:c r="L165" s="2"/>
      <x:c r="M165" s="2"/>
      <x:c r="N165" s="2"/>
      <x:c r="O165" s="2"/>
      <x:c r="P165" s="2"/>
      <x:c r="Q165" s="2"/>
      <x:c r="R165" s="2"/>
      <x:c r="S165" s="2"/>
      <x:c r="T165" s="2"/>
      <x:c r="U165" s="2"/>
      <x:c r="V165" s="2"/>
      <x:c r="W165" s="2"/>
      <x:c r="X165" s="2"/>
      <x:c r="Y165" s="2"/>
      <x:c r="Z165" s="2"/>
      <x:c r="AA165" s="2"/>
      <x:c r="AB165" s="2"/>
      <x:c r="AC165" s="2"/>
      <x:c r="AD165" s="2"/>
    </x:row>
    <x:row r="166" ht="22" customHeight="1">
      <x:c r="A166" s="1"/>
      <x:c r="B166" s="1"/>
      <x:c r="C166" s="2"/>
      <x:c r="D166" s="2"/>
      <x:c r="E166" s="2"/>
      <x:c r="F166" s="2"/>
      <x:c r="G166" s="2"/>
      <x:c r="H166" s="2"/>
      <x:c r="I166" s="2"/>
      <x:c r="J166" s="2"/>
      <x:c r="K166" s="2"/>
      <x:c r="L166" s="2"/>
      <x:c r="M166" s="2"/>
      <x:c r="N166" s="2"/>
      <x:c r="O166" s="2"/>
      <x:c r="P166" s="2"/>
      <x:c r="Q166" s="2"/>
      <x:c r="R166" s="2"/>
      <x:c r="S166" s="2"/>
      <x:c r="T166" s="2"/>
      <x:c r="U166" s="2"/>
      <x:c r="V166" s="2"/>
      <x:c r="W166" s="2"/>
      <x:c r="X166" s="2"/>
      <x:c r="Y166" s="2"/>
      <x:c r="Z166" s="2"/>
      <x:c r="AA166" s="2"/>
      <x:c r="AB166" s="2"/>
      <x:c r="AC166" s="2"/>
      <x:c r="AD166" s="2"/>
    </x:row>
    <x:row r="167" ht="22" customHeight="1">
      <x:c r="A167" s="1"/>
      <x:c r="B167" s="1"/>
      <x:c r="C167" s="2"/>
      <x:c r="D167" s="2"/>
      <x:c r="E167" s="2"/>
      <x:c r="F167" s="2"/>
      <x:c r="G167" s="2"/>
      <x:c r="H167" s="2"/>
      <x:c r="I167" s="2"/>
      <x:c r="J167" s="2"/>
      <x:c r="K167" s="2"/>
      <x:c r="L167" s="2"/>
      <x:c r="M167" s="2"/>
      <x:c r="N167" s="2"/>
      <x:c r="O167" s="2"/>
      <x:c r="P167" s="2"/>
      <x:c r="Q167" s="2"/>
      <x:c r="R167" s="2"/>
      <x:c r="S167" s="2"/>
      <x:c r="T167" s="2"/>
      <x:c r="U167" s="2"/>
      <x:c r="V167" s="2"/>
      <x:c r="W167" s="2"/>
      <x:c r="X167" s="2"/>
      <x:c r="Y167" s="2"/>
      <x:c r="Z167" s="2"/>
      <x:c r="AA167" s="2"/>
      <x:c r="AB167" s="2"/>
      <x:c r="AC167" s="2"/>
      <x:c r="AD167" s="2"/>
    </x:row>
    <x:row r="168" ht="22" customHeight="1">
      <x:c r="A168" s="1"/>
      <x:c r="B168" s="1"/>
      <x:c r="C168" s="2"/>
      <x:c r="D168" s="2"/>
      <x:c r="E168" s="2"/>
      <x:c r="F168" s="2"/>
      <x:c r="G168" s="2"/>
      <x:c r="H168" s="2"/>
      <x:c r="I168" s="2"/>
      <x:c r="J168" s="2"/>
      <x:c r="K168" s="2"/>
      <x:c r="L168" s="2"/>
      <x:c r="M168" s="2"/>
      <x:c r="N168" s="2"/>
      <x:c r="O168" s="2"/>
      <x:c r="P168" s="2"/>
      <x:c r="Q168" s="2"/>
      <x:c r="R168" s="2"/>
      <x:c r="S168" s="2"/>
      <x:c r="T168" s="2"/>
      <x:c r="U168" s="2"/>
      <x:c r="V168" s="2"/>
      <x:c r="W168" s="2"/>
      <x:c r="X168" s="2"/>
      <x:c r="Y168" s="2"/>
      <x:c r="Z168" s="2"/>
      <x:c r="AA168" s="2"/>
      <x:c r="AB168" s="2"/>
      <x:c r="AC168" s="2"/>
      <x:c r="AD168" s="2"/>
    </x:row>
    <x:row r="169" ht="22" customHeight="1">
      <x:c r="A169" s="1"/>
      <x:c r="B169" s="1"/>
      <x:c r="C169" s="2"/>
      <x:c r="D169" s="2"/>
      <x:c r="E169" s="2"/>
      <x:c r="F169" s="2"/>
      <x:c r="G169" s="2"/>
      <x:c r="H169" s="2"/>
      <x:c r="I169" s="2"/>
      <x:c r="J169" s="2"/>
      <x:c r="K169" s="2"/>
      <x:c r="L169" s="2"/>
      <x:c r="M169" s="2"/>
      <x:c r="N169" s="2"/>
      <x:c r="O169" s="2"/>
      <x:c r="P169" s="2"/>
      <x:c r="Q169" s="2"/>
      <x:c r="R169" s="2"/>
      <x:c r="S169" s="2"/>
      <x:c r="T169" s="2"/>
      <x:c r="U169" s="2"/>
      <x:c r="V169" s="2"/>
      <x:c r="W169" s="2"/>
      <x:c r="X169" s="2"/>
      <x:c r="Y169" s="2"/>
      <x:c r="Z169" s="2"/>
      <x:c r="AA169" s="2"/>
      <x:c r="AB169" s="2"/>
      <x:c r="AC169" s="2"/>
      <x:c r="AD169" s="2"/>
    </x:row>
    <x:row r="170" ht="22" customHeight="1">
      <x:c r="A170" s="1"/>
      <x:c r="B170" s="1"/>
      <x:c r="C170" s="2"/>
      <x:c r="D170" s="2"/>
      <x:c r="E170" s="2"/>
      <x:c r="F170" s="2"/>
      <x:c r="G170" s="2"/>
      <x:c r="H170" s="2"/>
      <x:c r="I170" s="2"/>
      <x:c r="J170" s="2"/>
      <x:c r="K170" s="2"/>
      <x:c r="L170" s="2"/>
      <x:c r="M170" s="2"/>
      <x:c r="N170" s="2"/>
      <x:c r="O170" s="2"/>
      <x:c r="P170" s="2"/>
      <x:c r="Q170" s="2"/>
      <x:c r="R170" s="2"/>
      <x:c r="S170" s="2"/>
      <x:c r="T170" s="2"/>
      <x:c r="U170" s="2"/>
      <x:c r="V170" s="2"/>
      <x:c r="W170" s="2"/>
      <x:c r="X170" s="2"/>
      <x:c r="Y170" s="2"/>
      <x:c r="Z170" s="2"/>
      <x:c r="AA170" s="2"/>
      <x:c r="AB170" s="2"/>
      <x:c r="AC170" s="2"/>
      <x:c r="AD170" s="2"/>
    </x:row>
    <x:row r="171" ht="22" customHeight="1">
      <x:c r="A171" s="1"/>
      <x:c r="B171" s="1"/>
      <x:c r="C171" s="2"/>
      <x:c r="D171" s="2"/>
      <x:c r="E171" s="2"/>
      <x:c r="F171" s="2"/>
      <x:c r="G171" s="2"/>
      <x:c r="H171" s="2"/>
      <x:c r="I171" s="2"/>
      <x:c r="J171" s="2"/>
      <x:c r="K171" s="2"/>
      <x:c r="L171" s="2"/>
      <x:c r="M171" s="2"/>
      <x:c r="N171" s="2"/>
      <x:c r="O171" s="2"/>
      <x:c r="P171" s="2"/>
      <x:c r="Q171" s="2"/>
      <x:c r="R171" s="2"/>
      <x:c r="S171" s="2"/>
      <x:c r="T171" s="2"/>
      <x:c r="U171" s="2"/>
      <x:c r="V171" s="2"/>
      <x:c r="W171" s="2"/>
      <x:c r="X171" s="2"/>
      <x:c r="Y171" s="2"/>
      <x:c r="Z171" s="2"/>
      <x:c r="AA171" s="2"/>
      <x:c r="AB171" s="2"/>
      <x:c r="AC171" s="2"/>
      <x:c r="AD171" s="2"/>
    </x:row>
    <x:row r="172" ht="22" customHeight="1">
      <x:c r="A172" s="1"/>
      <x:c r="B172" s="1"/>
      <x:c r="C172" s="2"/>
      <x:c r="D172" s="2"/>
      <x:c r="E172" s="2"/>
      <x:c r="F172" s="2"/>
      <x:c r="G172" s="2"/>
      <x:c r="H172" s="2"/>
      <x:c r="I172" s="2"/>
      <x:c r="J172" s="2"/>
      <x:c r="K172" s="2"/>
      <x:c r="L172" s="2"/>
      <x:c r="M172" s="2"/>
      <x:c r="N172" s="2"/>
      <x:c r="O172" s="2"/>
      <x:c r="P172" s="2"/>
      <x:c r="Q172" s="2"/>
      <x:c r="R172" s="2"/>
      <x:c r="S172" s="2"/>
      <x:c r="T172" s="2"/>
      <x:c r="U172" s="2"/>
      <x:c r="V172" s="2"/>
      <x:c r="W172" s="2"/>
      <x:c r="X172" s="2"/>
      <x:c r="Y172" s="2"/>
      <x:c r="Z172" s="2"/>
      <x:c r="AA172" s="2"/>
      <x:c r="AB172" s="2"/>
      <x:c r="AC172" s="2"/>
      <x:c r="AD172" s="2"/>
    </x:row>
    <x:row r="173" ht="22" customHeight="1">
      <x:c r="A173" s="1"/>
      <x:c r="B173" s="1"/>
      <x:c r="C173" s="2"/>
      <x:c r="D173" s="2"/>
      <x:c r="E173" s="2"/>
      <x:c r="F173" s="2"/>
      <x:c r="G173" s="2"/>
      <x:c r="H173" s="2"/>
      <x:c r="I173" s="2"/>
      <x:c r="J173" s="2"/>
      <x:c r="K173" s="2"/>
      <x:c r="L173" s="2"/>
      <x:c r="M173" s="2"/>
      <x:c r="N173" s="2"/>
      <x:c r="O173" s="2"/>
      <x:c r="P173" s="2"/>
      <x:c r="Q173" s="2"/>
      <x:c r="R173" s="2"/>
      <x:c r="S173" s="2"/>
      <x:c r="T173" s="2"/>
      <x:c r="U173" s="2"/>
      <x:c r="V173" s="2"/>
      <x:c r="W173" s="2"/>
      <x:c r="X173" s="2"/>
      <x:c r="Y173" s="2"/>
      <x:c r="Z173" s="2"/>
      <x:c r="AA173" s="2"/>
      <x:c r="AB173" s="2"/>
      <x:c r="AC173" s="2"/>
      <x:c r="AD173" s="2"/>
    </x:row>
    <x:row r="174" ht="22" customHeight="1">
      <x:c r="A174" s="1"/>
      <x:c r="B174" s="1"/>
      <x:c r="C174" s="2"/>
      <x:c r="D174" s="2"/>
      <x:c r="E174" s="2"/>
      <x:c r="F174" s="2"/>
      <x:c r="G174" s="2"/>
      <x:c r="H174" s="2"/>
      <x:c r="I174" s="2"/>
      <x:c r="J174" s="2"/>
      <x:c r="K174" s="2"/>
      <x:c r="L174" s="2"/>
      <x:c r="M174" s="2"/>
      <x:c r="N174" s="2"/>
      <x:c r="O174" s="2"/>
      <x:c r="P174" s="2"/>
      <x:c r="Q174" s="2"/>
      <x:c r="R174" s="2"/>
      <x:c r="S174" s="2"/>
      <x:c r="T174" s="2"/>
      <x:c r="U174" s="2"/>
      <x:c r="V174" s="2"/>
      <x:c r="W174" s="2"/>
      <x:c r="X174" s="2"/>
      <x:c r="Y174" s="2"/>
      <x:c r="Z174" s="2"/>
      <x:c r="AA174" s="2"/>
      <x:c r="AB174" s="2"/>
      <x:c r="AC174" s="2"/>
      <x:c r="AD174" s="2"/>
    </x:row>
    <x:row r="175" ht="22" customHeight="1">
      <x:c r="A175" s="1"/>
      <x:c r="B175" s="1"/>
      <x:c r="C175" s="2"/>
      <x:c r="D175" s="2"/>
      <x:c r="E175" s="2"/>
      <x:c r="F175" s="2"/>
      <x:c r="G175" s="2"/>
      <x:c r="H175" s="2"/>
      <x:c r="I175" s="2"/>
      <x:c r="J175" s="2"/>
      <x:c r="K175" s="2"/>
      <x:c r="L175" s="2"/>
      <x:c r="M175" s="2"/>
      <x:c r="N175" s="2"/>
      <x:c r="O175" s="2"/>
      <x:c r="P175" s="2"/>
      <x:c r="Q175" s="2"/>
      <x:c r="R175" s="2"/>
      <x:c r="S175" s="2"/>
      <x:c r="T175" s="2"/>
      <x:c r="U175" s="2"/>
      <x:c r="V175" s="2"/>
      <x:c r="W175" s="2"/>
      <x:c r="X175" s="2"/>
      <x:c r="Y175" s="2"/>
      <x:c r="Z175" s="2"/>
      <x:c r="AA175" s="2"/>
      <x:c r="AB175" s="2"/>
      <x:c r="AC175" s="2"/>
      <x:c r="AD175" s="2"/>
    </x:row>
    <x:row r="176" ht="22" customHeight="1">
      <x:c r="A176" s="1"/>
      <x:c r="B176" s="1"/>
      <x:c r="C176" s="2"/>
      <x:c r="D176" s="2"/>
      <x:c r="E176" s="2"/>
      <x:c r="F176" s="2"/>
      <x:c r="G176" s="2"/>
      <x:c r="H176" s="2"/>
      <x:c r="I176" s="2"/>
      <x:c r="J176" s="2"/>
      <x:c r="K176" s="2"/>
      <x:c r="L176" s="2"/>
      <x:c r="M176" s="2"/>
      <x:c r="N176" s="2"/>
      <x:c r="O176" s="2"/>
      <x:c r="P176" s="2"/>
      <x:c r="Q176" s="2"/>
      <x:c r="R176" s="2"/>
      <x:c r="S176" s="2"/>
      <x:c r="T176" s="2"/>
      <x:c r="U176" s="2"/>
      <x:c r="V176" s="2"/>
      <x:c r="W176" s="2"/>
      <x:c r="X176" s="2"/>
      <x:c r="Y176" s="2"/>
      <x:c r="Z176" s="2"/>
      <x:c r="AA176" s="2"/>
      <x:c r="AB176" s="2"/>
      <x:c r="AC176" s="2"/>
      <x:c r="AD176" s="2"/>
    </x:row>
    <x:row r="177" ht="22" customHeight="1">
      <x:c r="A177" s="1"/>
      <x:c r="B177" s="1"/>
      <x:c r="C177" s="2"/>
      <x:c r="D177" s="2"/>
      <x:c r="E177" s="2"/>
      <x:c r="F177" s="2"/>
      <x:c r="G177" s="2"/>
      <x:c r="H177" s="2"/>
      <x:c r="I177" s="2"/>
      <x:c r="J177" s="2"/>
      <x:c r="K177" s="2"/>
      <x:c r="L177" s="2"/>
      <x:c r="M177" s="2"/>
      <x:c r="N177" s="2"/>
      <x:c r="O177" s="2"/>
      <x:c r="P177" s="2"/>
      <x:c r="Q177" s="2"/>
      <x:c r="R177" s="2"/>
      <x:c r="S177" s="2"/>
      <x:c r="T177" s="2"/>
      <x:c r="U177" s="2"/>
      <x:c r="V177" s="2"/>
      <x:c r="W177" s="2"/>
      <x:c r="X177" s="2"/>
      <x:c r="Y177" s="2"/>
      <x:c r="Z177" s="2"/>
      <x:c r="AA177" s="2"/>
      <x:c r="AB177" s="2"/>
      <x:c r="AC177" s="2"/>
      <x:c r="AD177" s="2"/>
    </x:row>
    <x:row r="178" ht="22" customHeight="1">
      <x:c r="A178" s="1"/>
      <x:c r="B178" s="1"/>
      <x:c r="C178" s="2"/>
      <x:c r="D178" s="2"/>
      <x:c r="E178" s="2"/>
      <x:c r="F178" s="2"/>
      <x:c r="G178" s="2"/>
      <x:c r="H178" s="2"/>
      <x:c r="I178" s="2"/>
      <x:c r="J178" s="2"/>
      <x:c r="K178" s="2"/>
      <x:c r="L178" s="2"/>
      <x:c r="M178" s="2"/>
      <x:c r="N178" s="2"/>
      <x:c r="O178" s="2"/>
      <x:c r="P178" s="2"/>
      <x:c r="Q178" s="2"/>
      <x:c r="R178" s="2"/>
      <x:c r="S178" s="2"/>
      <x:c r="T178" s="2"/>
      <x:c r="U178" s="2"/>
      <x:c r="V178" s="2"/>
      <x:c r="W178" s="2"/>
      <x:c r="X178" s="2"/>
      <x:c r="Y178" s="2"/>
      <x:c r="Z178" s="2"/>
      <x:c r="AA178" s="2"/>
      <x:c r="AB178" s="2"/>
      <x:c r="AC178" s="2"/>
      <x:c r="AD178" s="2"/>
    </x:row>
    <x:row r="179" ht="22" customHeight="1">
      <x:c r="A179" s="1"/>
      <x:c r="B179" s="1"/>
      <x:c r="C179" s="2"/>
      <x:c r="D179" s="2"/>
      <x:c r="E179" s="2"/>
      <x:c r="F179" s="2"/>
      <x:c r="G179" s="2"/>
      <x:c r="H179" s="2"/>
      <x:c r="I179" s="2"/>
      <x:c r="J179" s="2"/>
      <x:c r="K179" s="2"/>
      <x:c r="L179" s="2"/>
      <x:c r="M179" s="2"/>
      <x:c r="N179" s="2"/>
      <x:c r="O179" s="2"/>
      <x:c r="P179" s="2"/>
      <x:c r="Q179" s="2"/>
      <x:c r="R179" s="2"/>
      <x:c r="S179" s="2"/>
      <x:c r="T179" s="2"/>
      <x:c r="U179" s="2"/>
      <x:c r="V179" s="2"/>
      <x:c r="W179" s="2"/>
      <x:c r="X179" s="2"/>
      <x:c r="Y179" s="2"/>
      <x:c r="Z179" s="2"/>
      <x:c r="AA179" s="2"/>
      <x:c r="AB179" s="2"/>
      <x:c r="AC179" s="2"/>
      <x:c r="AD179" s="2"/>
    </x:row>
    <x:row r="180" ht="22" customHeight="1">
      <x:c r="A180" s="1"/>
      <x:c r="B180" s="1"/>
      <x:c r="C180" s="2"/>
      <x:c r="D180" s="2"/>
      <x:c r="E180" s="2"/>
      <x:c r="F180" s="2"/>
      <x:c r="G180" s="2"/>
      <x:c r="H180" s="2"/>
      <x:c r="I180" s="2"/>
      <x:c r="J180" s="2"/>
      <x:c r="K180" s="2"/>
      <x:c r="L180" s="2"/>
      <x:c r="M180" s="2"/>
      <x:c r="N180" s="2"/>
      <x:c r="O180" s="2"/>
      <x:c r="P180" s="2"/>
      <x:c r="Q180" s="2"/>
      <x:c r="R180" s="2"/>
      <x:c r="S180" s="2"/>
      <x:c r="T180" s="2"/>
      <x:c r="U180" s="2"/>
      <x:c r="V180" s="2"/>
      <x:c r="W180" s="2"/>
      <x:c r="X180" s="2"/>
      <x:c r="Y180" s="2"/>
      <x:c r="Z180" s="2"/>
      <x:c r="AA180" s="2"/>
      <x:c r="AB180" s="2"/>
      <x:c r="AC180" s="2"/>
      <x:c r="AD180" s="2"/>
    </x:row>
    <x:row r="181" ht="22" customHeight="1">
      <x:c r="A181" s="1"/>
      <x:c r="B181" s="1"/>
      <x:c r="C181" s="2"/>
      <x:c r="D181" s="2"/>
      <x:c r="E181" s="2"/>
      <x:c r="F181" s="2"/>
      <x:c r="G181" s="2"/>
      <x:c r="H181" s="2"/>
      <x:c r="I181" s="2"/>
      <x:c r="J181" s="2"/>
      <x:c r="K181" s="2"/>
      <x:c r="L181" s="2"/>
      <x:c r="M181" s="2"/>
      <x:c r="N181" s="2"/>
      <x:c r="O181" s="2"/>
      <x:c r="P181" s="2"/>
      <x:c r="Q181" s="2"/>
      <x:c r="R181" s="2"/>
      <x:c r="S181" s="2"/>
      <x:c r="T181" s="2"/>
      <x:c r="U181" s="2"/>
      <x:c r="V181" s="2"/>
      <x:c r="W181" s="2"/>
      <x:c r="X181" s="2"/>
      <x:c r="Y181" s="2"/>
      <x:c r="Z181" s="2"/>
      <x:c r="AA181" s="2"/>
      <x:c r="AB181" s="2"/>
      <x:c r="AC181" s="2"/>
      <x:c r="AD181" s="2"/>
    </x:row>
    <x:row r="182" ht="22" customHeight="1">
      <x:c r="A182" s="1"/>
      <x:c r="B182" s="1"/>
      <x:c r="C182" s="2"/>
      <x:c r="D182" s="2"/>
      <x:c r="E182" s="2"/>
      <x:c r="F182" s="2"/>
      <x:c r="G182" s="2"/>
      <x:c r="H182" s="2"/>
      <x:c r="I182" s="2"/>
      <x:c r="J182" s="2"/>
      <x:c r="K182" s="2"/>
      <x:c r="L182" s="2"/>
      <x:c r="M182" s="2"/>
      <x:c r="N182" s="2"/>
      <x:c r="O182" s="2"/>
      <x:c r="P182" s="2"/>
      <x:c r="Q182" s="2"/>
      <x:c r="R182" s="2"/>
      <x:c r="S182" s="2"/>
      <x:c r="T182" s="2"/>
      <x:c r="U182" s="2"/>
      <x:c r="V182" s="2"/>
      <x:c r="W182" s="2"/>
      <x:c r="X182" s="2"/>
      <x:c r="Y182" s="2"/>
      <x:c r="Z182" s="2"/>
      <x:c r="AA182" s="2"/>
      <x:c r="AB182" s="2"/>
      <x:c r="AC182" s="2"/>
      <x:c r="AD182" s="2"/>
    </x:row>
    <x:row r="183" ht="22" customHeight="1">
      <x:c r="A183" s="1"/>
      <x:c r="B183" s="1"/>
      <x:c r="C183" s="2"/>
      <x:c r="D183" s="2"/>
      <x:c r="E183" s="2"/>
      <x:c r="F183" s="2"/>
      <x:c r="G183" s="2"/>
      <x:c r="H183" s="2"/>
      <x:c r="I183" s="2"/>
      <x:c r="J183" s="2"/>
      <x:c r="K183" s="2"/>
      <x:c r="L183" s="2"/>
      <x:c r="M183" s="2"/>
      <x:c r="N183" s="2"/>
      <x:c r="O183" s="2"/>
      <x:c r="P183" s="2"/>
      <x:c r="Q183" s="2"/>
      <x:c r="R183" s="2"/>
      <x:c r="S183" s="2"/>
      <x:c r="T183" s="2"/>
      <x:c r="U183" s="2"/>
      <x:c r="V183" s="2"/>
      <x:c r="W183" s="2"/>
      <x:c r="X183" s="2"/>
      <x:c r="Y183" s="2"/>
      <x:c r="Z183" s="2"/>
      <x:c r="AA183" s="2"/>
      <x:c r="AB183" s="2"/>
      <x:c r="AC183" s="2"/>
      <x:c r="AD183" s="2"/>
    </x:row>
    <x:row r="184" ht="22" customHeight="1">
      <x:c r="A184" s="1"/>
      <x:c r="B184" s="1"/>
      <x:c r="C184" s="2"/>
      <x:c r="D184" s="2"/>
      <x:c r="E184" s="2"/>
      <x:c r="F184" s="2"/>
      <x:c r="G184" s="2"/>
      <x:c r="H184" s="2"/>
      <x:c r="I184" s="2"/>
      <x:c r="J184" s="2"/>
      <x:c r="K184" s="2"/>
      <x:c r="L184" s="2"/>
      <x:c r="M184" s="2"/>
      <x:c r="N184" s="2"/>
      <x:c r="O184" s="2"/>
      <x:c r="P184" s="2"/>
      <x:c r="Q184" s="2"/>
      <x:c r="R184" s="2"/>
      <x:c r="S184" s="2"/>
      <x:c r="T184" s="2"/>
      <x:c r="U184" s="2"/>
      <x:c r="V184" s="2"/>
      <x:c r="W184" s="2"/>
      <x:c r="X184" s="2"/>
      <x:c r="Y184" s="2"/>
      <x:c r="Z184" s="2"/>
      <x:c r="AA184" s="2"/>
      <x:c r="AB184" s="2"/>
      <x:c r="AC184" s="2"/>
      <x:c r="AD184" s="2"/>
    </x:row>
    <x:row r="185" ht="22" customHeight="1">
      <x:c r="A185" s="1"/>
      <x:c r="B185" s="1"/>
      <x:c r="C185" s="2"/>
      <x:c r="D185" s="2"/>
      <x:c r="E185" s="2"/>
      <x:c r="F185" s="2"/>
      <x:c r="G185" s="2"/>
      <x:c r="H185" s="2"/>
      <x:c r="I185" s="2"/>
      <x:c r="J185" s="2"/>
      <x:c r="K185" s="2"/>
      <x:c r="L185" s="2"/>
      <x:c r="M185" s="2"/>
      <x:c r="N185" s="2"/>
      <x:c r="O185" s="2"/>
      <x:c r="P185" s="2"/>
      <x:c r="Q185" s="2"/>
      <x:c r="R185" s="2"/>
      <x:c r="S185" s="2"/>
      <x:c r="T185" s="2"/>
      <x:c r="U185" s="2"/>
      <x:c r="V185" s="2"/>
      <x:c r="W185" s="2"/>
      <x:c r="X185" s="2"/>
      <x:c r="Y185" s="2"/>
      <x:c r="Z185" s="2"/>
      <x:c r="AA185" s="2"/>
      <x:c r="AB185" s="2"/>
      <x:c r="AC185" s="2"/>
      <x:c r="AD185" s="2"/>
    </x:row>
    <x:row r="186" ht="22" customHeight="1">
      <x:c r="A186" s="1"/>
      <x:c r="B186" s="1"/>
      <x:c r="C186" s="2"/>
      <x:c r="D186" s="2"/>
      <x:c r="E186" s="2"/>
      <x:c r="F186" s="2"/>
      <x:c r="G186" s="2"/>
      <x:c r="H186" s="2"/>
      <x:c r="I186" s="2"/>
      <x:c r="J186" s="2"/>
      <x:c r="K186" s="2"/>
      <x:c r="L186" s="2"/>
      <x:c r="M186" s="2"/>
      <x:c r="N186" s="2"/>
      <x:c r="O186" s="2"/>
      <x:c r="P186" s="2"/>
      <x:c r="Q186" s="2"/>
      <x:c r="R186" s="2"/>
      <x:c r="S186" s="2"/>
      <x:c r="T186" s="2"/>
      <x:c r="U186" s="2"/>
      <x:c r="V186" s="2"/>
      <x:c r="W186" s="2"/>
      <x:c r="X186" s="2"/>
      <x:c r="Y186" s="2"/>
      <x:c r="Z186" s="2"/>
      <x:c r="AA186" s="2"/>
      <x:c r="AB186" s="2"/>
      <x:c r="AC186" s="2"/>
      <x:c r="AD186" s="2"/>
    </x:row>
    <x:row r="187" ht="22" customHeight="1">
      <x:c r="A187" s="1"/>
      <x:c r="B187" s="1"/>
      <x:c r="C187" s="2"/>
      <x:c r="D187" s="2"/>
      <x:c r="E187" s="2"/>
      <x:c r="F187" s="2"/>
      <x:c r="G187" s="2"/>
      <x:c r="H187" s="2"/>
      <x:c r="I187" s="2"/>
      <x:c r="J187" s="2"/>
      <x:c r="K187" s="2"/>
      <x:c r="L187" s="2"/>
      <x:c r="M187" s="2"/>
      <x:c r="N187" s="2"/>
      <x:c r="O187" s="2"/>
      <x:c r="P187" s="2"/>
      <x:c r="Q187" s="2"/>
      <x:c r="R187" s="2"/>
      <x:c r="S187" s="2"/>
      <x:c r="T187" s="2"/>
      <x:c r="U187" s="2"/>
      <x:c r="V187" s="2"/>
      <x:c r="W187" s="2"/>
      <x:c r="X187" s="2"/>
      <x:c r="Y187" s="2"/>
      <x:c r="Z187" s="2"/>
      <x:c r="AA187" s="2"/>
      <x:c r="AB187" s="2"/>
      <x:c r="AC187" s="2"/>
      <x:c r="AD187" s="2"/>
    </x:row>
    <x:row r="188" ht="22" customHeight="1">
      <x:c r="A188" s="1"/>
      <x:c r="B188" s="1"/>
      <x:c r="C188" s="2"/>
      <x:c r="D188" s="2"/>
      <x:c r="E188" s="2"/>
      <x:c r="F188" s="2"/>
      <x:c r="G188" s="2"/>
      <x:c r="H188" s="2"/>
      <x:c r="I188" s="2"/>
      <x:c r="J188" s="2"/>
      <x:c r="K188" s="2"/>
      <x:c r="L188" s="2"/>
      <x:c r="M188" s="2"/>
      <x:c r="N188" s="2"/>
      <x:c r="O188" s="2"/>
      <x:c r="P188" s="2"/>
      <x:c r="Q188" s="2"/>
      <x:c r="R188" s="2"/>
      <x:c r="S188" s="2"/>
      <x:c r="T188" s="2"/>
      <x:c r="U188" s="2"/>
      <x:c r="V188" s="2"/>
      <x:c r="W188" s="2"/>
      <x:c r="X188" s="2"/>
      <x:c r="Y188" s="2"/>
      <x:c r="Z188" s="2"/>
      <x:c r="AA188" s="2"/>
      <x:c r="AB188" s="2"/>
      <x:c r="AC188" s="2"/>
      <x:c r="AD188" s="2"/>
    </x:row>
    <x:row r="189" ht="22" customHeight="1">
      <x:c r="A189" s="1"/>
      <x:c r="B189" s="1"/>
      <x:c r="C189" s="2"/>
      <x:c r="D189" s="2"/>
      <x:c r="E189" s="2"/>
      <x:c r="F189" s="2"/>
      <x:c r="G189" s="2"/>
      <x:c r="H189" s="2"/>
      <x:c r="I189" s="2"/>
      <x:c r="J189" s="2"/>
      <x:c r="K189" s="2"/>
      <x:c r="L189" s="2"/>
      <x:c r="M189" s="2"/>
      <x:c r="N189" s="2"/>
      <x:c r="O189" s="2"/>
      <x:c r="P189" s="2"/>
      <x:c r="Q189" s="2"/>
      <x:c r="R189" s="2"/>
      <x:c r="S189" s="2"/>
      <x:c r="T189" s="2"/>
      <x:c r="U189" s="2"/>
      <x:c r="V189" s="2"/>
      <x:c r="W189" s="2"/>
      <x:c r="X189" s="2"/>
      <x:c r="Y189" s="2"/>
      <x:c r="Z189" s="2"/>
      <x:c r="AA189" s="2"/>
      <x:c r="AB189" s="2"/>
      <x:c r="AC189" s="2"/>
      <x:c r="AD189" s="2"/>
    </x:row>
    <x:row r="190" ht="22" customHeight="1">
      <x:c r="A190" s="1"/>
      <x:c r="B190" s="1"/>
      <x:c r="C190" s="2"/>
      <x:c r="D190" s="2"/>
      <x:c r="E190" s="2"/>
      <x:c r="F190" s="2"/>
      <x:c r="G190" s="2"/>
      <x:c r="H190" s="2"/>
      <x:c r="I190" s="2"/>
      <x:c r="J190" s="2"/>
      <x:c r="K190" s="2"/>
      <x:c r="L190" s="2"/>
      <x:c r="M190" s="2"/>
      <x:c r="N190" s="2"/>
      <x:c r="O190" s="2"/>
      <x:c r="P190" s="2"/>
      <x:c r="Q190" s="2"/>
      <x:c r="R190" s="2"/>
      <x:c r="S190" s="2"/>
      <x:c r="T190" s="2"/>
      <x:c r="U190" s="2"/>
      <x:c r="V190" s="2"/>
      <x:c r="W190" s="2"/>
      <x:c r="X190" s="2"/>
      <x:c r="Y190" s="2"/>
      <x:c r="Z190" s="2"/>
      <x:c r="AA190" s="2"/>
      <x:c r="AB190" s="2"/>
      <x:c r="AC190" s="2"/>
      <x:c r="AD190" s="2"/>
    </x:row>
    <x:row r="191" ht="22" customHeight="1">
      <x:c r="A191" s="1"/>
      <x:c r="B191" s="1"/>
      <x:c r="C191" s="2"/>
      <x:c r="D191" s="2"/>
      <x:c r="E191" s="2"/>
      <x:c r="F191" s="2"/>
      <x:c r="G191" s="2"/>
      <x:c r="H191" s="2"/>
      <x:c r="I191" s="2"/>
      <x:c r="J191" s="2"/>
      <x:c r="K191" s="2"/>
      <x:c r="L191" s="2"/>
      <x:c r="M191" s="2"/>
      <x:c r="N191" s="2"/>
      <x:c r="O191" s="2"/>
      <x:c r="P191" s="2"/>
      <x:c r="Q191" s="2"/>
      <x:c r="R191" s="2"/>
      <x:c r="S191" s="2"/>
      <x:c r="T191" s="2"/>
      <x:c r="U191" s="2"/>
      <x:c r="V191" s="2"/>
      <x:c r="W191" s="2"/>
      <x:c r="X191" s="2"/>
      <x:c r="Y191" s="2"/>
      <x:c r="Z191" s="2"/>
      <x:c r="AA191" s="2"/>
      <x:c r="AB191" s="2"/>
      <x:c r="AC191" s="2"/>
      <x:c r="AD191" s="2"/>
    </x:row>
    <x:row r="192" ht="22" customHeight="1">
      <x:c r="A192" s="1"/>
      <x:c r="B192" s="1"/>
      <x:c r="C192" s="2"/>
      <x:c r="D192" s="2"/>
      <x:c r="E192" s="2"/>
      <x:c r="F192" s="2"/>
      <x:c r="G192" s="2"/>
      <x:c r="H192" s="2"/>
      <x:c r="I192" s="2"/>
      <x:c r="J192" s="2"/>
      <x:c r="K192" s="2"/>
      <x:c r="L192" s="2"/>
      <x:c r="M192" s="2"/>
      <x:c r="N192" s="2"/>
      <x:c r="O192" s="2"/>
      <x:c r="P192" s="2"/>
      <x:c r="Q192" s="2"/>
      <x:c r="R192" s="2"/>
      <x:c r="S192" s="2"/>
      <x:c r="T192" s="2"/>
      <x:c r="U192" s="2"/>
      <x:c r="V192" s="2"/>
      <x:c r="W192" s="2"/>
      <x:c r="X192" s="2"/>
      <x:c r="Y192" s="2"/>
      <x:c r="Z192" s="2"/>
      <x:c r="AA192" s="2"/>
      <x:c r="AB192" s="2"/>
      <x:c r="AC192" s="2"/>
      <x:c r="AD192" s="2"/>
    </x:row>
    <x:row r="193" ht="22" customHeight="1">
      <x:c r="A193" s="1"/>
      <x:c r="B193" s="1"/>
      <x:c r="C193" s="2"/>
      <x:c r="D193" s="2"/>
      <x:c r="E193" s="2"/>
      <x:c r="F193" s="2"/>
      <x:c r="G193" s="2"/>
      <x:c r="H193" s="2"/>
      <x:c r="I193" s="2"/>
      <x:c r="J193" s="2"/>
      <x:c r="K193" s="2"/>
      <x:c r="L193" s="2"/>
      <x:c r="M193" s="2"/>
      <x:c r="N193" s="2"/>
      <x:c r="O193" s="2"/>
      <x:c r="P193" s="2"/>
      <x:c r="Q193" s="2"/>
      <x:c r="R193" s="2"/>
      <x:c r="S193" s="2"/>
      <x:c r="T193" s="2"/>
      <x:c r="U193" s="2"/>
      <x:c r="V193" s="2"/>
      <x:c r="W193" s="2"/>
      <x:c r="X193" s="2"/>
      <x:c r="Y193" s="2"/>
      <x:c r="Z193" s="2"/>
      <x:c r="AA193" s="2"/>
      <x:c r="AB193" s="2"/>
      <x:c r="AC193" s="2"/>
      <x:c r="AD193" s="2"/>
    </x:row>
    <x:row r="194" ht="22" customHeight="1">
      <x:c r="A194" s="1"/>
      <x:c r="B194" s="1"/>
      <x:c r="C194" s="2"/>
      <x:c r="D194" s="2"/>
      <x:c r="E194" s="2"/>
      <x:c r="F194" s="2"/>
      <x:c r="G194" s="2"/>
      <x:c r="H194" s="2"/>
      <x:c r="I194" s="2"/>
      <x:c r="J194" s="2"/>
      <x:c r="K194" s="2"/>
      <x:c r="L194" s="2"/>
      <x:c r="M194" s="2"/>
      <x:c r="N194" s="2"/>
      <x:c r="O194" s="2"/>
      <x:c r="P194" s="2"/>
      <x:c r="Q194" s="2"/>
      <x:c r="R194" s="2"/>
      <x:c r="S194" s="2"/>
      <x:c r="T194" s="2"/>
      <x:c r="U194" s="2"/>
      <x:c r="V194" s="2"/>
      <x:c r="W194" s="2"/>
      <x:c r="X194" s="2"/>
      <x:c r="Y194" s="2"/>
      <x:c r="Z194" s="2"/>
      <x:c r="AA194" s="2"/>
      <x:c r="AB194" s="2"/>
      <x:c r="AC194" s="2"/>
      <x:c r="AD194" s="2"/>
    </x:row>
    <x:row r="195" ht="22" customHeight="1">
      <x:c r="A195" s="1"/>
      <x:c r="B195" s="1"/>
      <x:c r="C195" s="2"/>
      <x:c r="D195" s="2"/>
      <x:c r="E195" s="2"/>
      <x:c r="F195" s="2"/>
      <x:c r="G195" s="2"/>
      <x:c r="H195" s="2"/>
      <x:c r="I195" s="2"/>
      <x:c r="J195" s="2"/>
      <x:c r="K195" s="2"/>
      <x:c r="L195" s="2"/>
      <x:c r="M195" s="2"/>
      <x:c r="N195" s="2"/>
      <x:c r="O195" s="2"/>
      <x:c r="P195" s="2"/>
      <x:c r="Q195" s="2"/>
      <x:c r="R195" s="2"/>
      <x:c r="S195" s="2"/>
      <x:c r="T195" s="2"/>
      <x:c r="U195" s="2"/>
      <x:c r="V195" s="2"/>
      <x:c r="W195" s="2"/>
      <x:c r="X195" s="2"/>
      <x:c r="Y195" s="2"/>
      <x:c r="Z195" s="2"/>
      <x:c r="AA195" s="2"/>
      <x:c r="AB195" s="2"/>
      <x:c r="AC195" s="2"/>
      <x:c r="AD195" s="2"/>
    </x:row>
    <x:row r="196" ht="22" customHeight="1">
      <x:c r="A196" s="1"/>
      <x:c r="B196" s="1"/>
      <x:c r="C196" s="2"/>
      <x:c r="D196" s="2"/>
      <x:c r="E196" s="2"/>
      <x:c r="F196" s="2"/>
      <x:c r="G196" s="2"/>
      <x:c r="H196" s="2"/>
      <x:c r="I196" s="2"/>
      <x:c r="J196" s="2"/>
      <x:c r="K196" s="2"/>
      <x:c r="L196" s="2"/>
      <x:c r="M196" s="2"/>
      <x:c r="N196" s="2"/>
      <x:c r="O196" s="2"/>
      <x:c r="P196" s="2"/>
      <x:c r="Q196" s="2"/>
      <x:c r="R196" s="2"/>
      <x:c r="S196" s="2"/>
      <x:c r="T196" s="2"/>
      <x:c r="U196" s="2"/>
      <x:c r="V196" s="2"/>
      <x:c r="W196" s="2"/>
      <x:c r="X196" s="2"/>
      <x:c r="Y196" s="2"/>
      <x:c r="Z196" s="2"/>
      <x:c r="AA196" s="2"/>
      <x:c r="AB196" s="2"/>
      <x:c r="AC196" s="2"/>
      <x:c r="AD196" s="2"/>
    </x:row>
    <x:row r="197" ht="22" customHeight="1">
      <x:c r="A197" s="1"/>
      <x:c r="B197" s="1"/>
      <x:c r="C197" s="2"/>
      <x:c r="D197" s="2"/>
      <x:c r="E197" s="2"/>
      <x:c r="F197" s="2"/>
      <x:c r="G197" s="2"/>
      <x:c r="H197" s="2"/>
      <x:c r="I197" s="2"/>
      <x:c r="J197" s="2"/>
      <x:c r="K197" s="2"/>
      <x:c r="L197" s="2"/>
      <x:c r="M197" s="2"/>
      <x:c r="N197" s="2"/>
      <x:c r="O197" s="2"/>
      <x:c r="P197" s="2"/>
      <x:c r="Q197" s="2"/>
      <x:c r="R197" s="2"/>
      <x:c r="S197" s="2"/>
      <x:c r="T197" s="2"/>
      <x:c r="U197" s="2"/>
      <x:c r="V197" s="2"/>
      <x:c r="W197" s="2"/>
      <x:c r="X197" s="2"/>
      <x:c r="Y197" s="2"/>
      <x:c r="Z197" s="2"/>
      <x:c r="AA197" s="2"/>
      <x:c r="AB197" s="2"/>
      <x:c r="AC197" s="2"/>
      <x:c r="AD197" s="2"/>
    </x:row>
    <x:row r="198" ht="22" customHeight="1">
      <x:c r="A198" s="1"/>
      <x:c r="B198" s="1"/>
      <x:c r="C198" s="2"/>
      <x:c r="D198" s="2"/>
      <x:c r="E198" s="2"/>
      <x:c r="F198" s="2"/>
      <x:c r="G198" s="2"/>
      <x:c r="H198" s="2"/>
      <x:c r="I198" s="2"/>
      <x:c r="J198" s="2"/>
      <x:c r="K198" s="2"/>
      <x:c r="L198" s="2"/>
      <x:c r="M198" s="2"/>
      <x:c r="N198" s="2"/>
      <x:c r="O198" s="2"/>
      <x:c r="P198" s="2"/>
      <x:c r="Q198" s="2"/>
      <x:c r="R198" s="2"/>
      <x:c r="S198" s="2"/>
      <x:c r="T198" s="2"/>
      <x:c r="U198" s="2"/>
      <x:c r="V198" s="2"/>
      <x:c r="W198" s="2"/>
      <x:c r="X198" s="2"/>
      <x:c r="Y198" s="2"/>
      <x:c r="Z198" s="2"/>
      <x:c r="AA198" s="2"/>
      <x:c r="AB198" s="2"/>
      <x:c r="AC198" s="2"/>
      <x:c r="AD198" s="2"/>
    </x:row>
    <x:row r="199" ht="22" customHeight="1">
      <x:c r="A199" s="1"/>
      <x:c r="B199" s="1"/>
      <x:c r="C199" s="2"/>
      <x:c r="D199" s="2"/>
      <x:c r="E199" s="2"/>
      <x:c r="F199" s="2"/>
      <x:c r="G199" s="2"/>
      <x:c r="H199" s="2"/>
      <x:c r="I199" s="2"/>
      <x:c r="J199" s="2"/>
      <x:c r="K199" s="2"/>
      <x:c r="L199" s="2"/>
      <x:c r="M199" s="2"/>
      <x:c r="N199" s="2"/>
      <x:c r="O199" s="2"/>
      <x:c r="P199" s="2"/>
      <x:c r="Q199" s="2"/>
      <x:c r="R199" s="2"/>
      <x:c r="S199" s="2"/>
      <x:c r="T199" s="2"/>
      <x:c r="U199" s="2"/>
      <x:c r="V199" s="2"/>
      <x:c r="W199" s="2"/>
      <x:c r="X199" s="2"/>
      <x:c r="Y199" s="2"/>
      <x:c r="Z199" s="2"/>
      <x:c r="AA199" s="2"/>
      <x:c r="AB199" s="2"/>
      <x:c r="AC199" s="2"/>
      <x:c r="AD199" s="2"/>
    </x:row>
    <x:row r="200" ht="22" customHeight="1">
      <x:c r="A200" s="1"/>
      <x:c r="B200" s="1"/>
      <x:c r="C200" s="2"/>
      <x:c r="D200" s="2"/>
      <x:c r="E200" s="2"/>
      <x:c r="F200" s="2"/>
      <x:c r="G200" s="2"/>
      <x:c r="H200" s="2"/>
      <x:c r="I200" s="2"/>
      <x:c r="J200" s="2"/>
      <x:c r="K200" s="2"/>
      <x:c r="L200" s="2"/>
      <x:c r="M200" s="2"/>
      <x:c r="N200" s="2"/>
      <x:c r="O200" s="2"/>
      <x:c r="P200" s="2"/>
      <x:c r="Q200" s="2"/>
      <x:c r="R200" s="2"/>
      <x:c r="S200" s="2"/>
      <x:c r="T200" s="2"/>
      <x:c r="U200" s="2"/>
      <x:c r="V200" s="2"/>
      <x:c r="W200" s="2"/>
      <x:c r="X200" s="2"/>
      <x:c r="Y200" s="2"/>
      <x:c r="Z200" s="2"/>
      <x:c r="AA200" s="2"/>
      <x:c r="AB200" s="2"/>
      <x:c r="AC200" s="2"/>
      <x:c r="AD200" s="2"/>
    </x:row>
    <x:row r="201" ht="22" customHeight="1">
      <x:c r="A201" s="1"/>
      <x:c r="B201" s="1"/>
      <x:c r="C201" s="2"/>
      <x:c r="D201" s="2"/>
      <x:c r="E201" s="2"/>
      <x:c r="F201" s="2"/>
      <x:c r="G201" s="2"/>
      <x:c r="H201" s="2"/>
      <x:c r="I201" s="2"/>
      <x:c r="J201" s="2"/>
      <x:c r="K201" s="2"/>
      <x:c r="L201" s="2"/>
      <x:c r="M201" s="2"/>
      <x:c r="N201" s="2"/>
      <x:c r="O201" s="2"/>
      <x:c r="P201" s="2"/>
      <x:c r="Q201" s="2"/>
      <x:c r="R201" s="2"/>
      <x:c r="S201" s="2"/>
      <x:c r="T201" s="2"/>
      <x:c r="U201" s="2"/>
      <x:c r="V201" s="2"/>
      <x:c r="W201" s="2"/>
      <x:c r="X201" s="2"/>
      <x:c r="Y201" s="2"/>
      <x:c r="Z201" s="2"/>
      <x:c r="AA201" s="2"/>
      <x:c r="AB201" s="2"/>
      <x:c r="AC201" s="2"/>
      <x:c r="AD201" s="2"/>
    </x:row>
    <x:row r="202" ht="22" customHeight="1">
      <x:c r="A202" s="1"/>
      <x:c r="B202" s="1"/>
      <x:c r="C202" s="2"/>
      <x:c r="D202" s="2"/>
      <x:c r="E202" s="2"/>
      <x:c r="F202" s="2"/>
      <x:c r="G202" s="2"/>
      <x:c r="H202" s="2"/>
      <x:c r="I202" s="2"/>
      <x:c r="J202" s="2"/>
      <x:c r="K202" s="2"/>
      <x:c r="L202" s="2"/>
      <x:c r="M202" s="2"/>
      <x:c r="N202" s="2"/>
      <x:c r="O202" s="2"/>
      <x:c r="P202" s="2"/>
      <x:c r="Q202" s="2"/>
      <x:c r="R202" s="2"/>
      <x:c r="S202" s="2"/>
      <x:c r="T202" s="2"/>
      <x:c r="U202" s="2"/>
      <x:c r="V202" s="2"/>
      <x:c r="W202" s="2"/>
      <x:c r="X202" s="2"/>
      <x:c r="Y202" s="2"/>
      <x:c r="Z202" s="2"/>
      <x:c r="AA202" s="2"/>
      <x:c r="AB202" s="2"/>
      <x:c r="AC202" s="2"/>
      <x:c r="AD202" s="2"/>
    </x:row>
    <x:row r="203" ht="22" customHeight="1">
      <x:c r="A203" s="1"/>
      <x:c r="B203" s="1"/>
      <x:c r="C203" s="2"/>
      <x:c r="D203" s="2"/>
      <x:c r="E203" s="2"/>
      <x:c r="F203" s="2"/>
      <x:c r="G203" s="2"/>
      <x:c r="H203" s="2"/>
      <x:c r="I203" s="2"/>
      <x:c r="J203" s="2"/>
      <x:c r="K203" s="2"/>
      <x:c r="L203" s="2"/>
      <x:c r="M203" s="2"/>
      <x:c r="N203" s="2"/>
      <x:c r="O203" s="2"/>
      <x:c r="P203" s="2"/>
      <x:c r="Q203" s="2"/>
      <x:c r="R203" s="2"/>
      <x:c r="S203" s="2"/>
      <x:c r="T203" s="2"/>
      <x:c r="U203" s="2"/>
      <x:c r="V203" s="2"/>
      <x:c r="W203" s="2"/>
      <x:c r="X203" s="2"/>
      <x:c r="Y203" s="2"/>
      <x:c r="Z203" s="2"/>
      <x:c r="AA203" s="2"/>
      <x:c r="AB203" s="2"/>
      <x:c r="AC203" s="2"/>
      <x:c r="AD203" s="2"/>
    </x:row>
    <x:row r="204" ht="22" customHeight="1">
      <x:c r="A204" s="1"/>
      <x:c r="B204" s="1"/>
      <x:c r="C204" s="2"/>
      <x:c r="D204" s="2"/>
      <x:c r="E204" s="2"/>
      <x:c r="F204" s="2"/>
      <x:c r="G204" s="2"/>
      <x:c r="H204" s="2"/>
      <x:c r="I204" s="2"/>
      <x:c r="J204" s="2"/>
      <x:c r="K204" s="2"/>
      <x:c r="L204" s="2"/>
      <x:c r="M204" s="2"/>
      <x:c r="N204" s="2"/>
      <x:c r="O204" s="2"/>
      <x:c r="P204" s="2"/>
      <x:c r="Q204" s="2"/>
      <x:c r="R204" s="2"/>
      <x:c r="S204" s="2"/>
      <x:c r="T204" s="2"/>
      <x:c r="U204" s="2"/>
      <x:c r="V204" s="2"/>
      <x:c r="W204" s="2"/>
      <x:c r="X204" s="2"/>
      <x:c r="Y204" s="2"/>
      <x:c r="Z204" s="2"/>
      <x:c r="AA204" s="2"/>
      <x:c r="AB204" s="2"/>
      <x:c r="AC204" s="2"/>
      <x:c r="AD204" s="2"/>
    </x:row>
    <x:row r="205" ht="22" customHeight="1">
      <x:c r="A205" s="1"/>
      <x:c r="B205" s="1"/>
      <x:c r="C205" s="2"/>
      <x:c r="D205" s="2"/>
      <x:c r="E205" s="2"/>
      <x:c r="F205" s="2"/>
      <x:c r="G205" s="2"/>
      <x:c r="H205" s="2"/>
      <x:c r="I205" s="2"/>
      <x:c r="J205" s="2"/>
      <x:c r="K205" s="2"/>
      <x:c r="L205" s="2"/>
      <x:c r="M205" s="2"/>
      <x:c r="N205" s="2"/>
      <x:c r="O205" s="2"/>
      <x:c r="P205" s="2"/>
      <x:c r="Q205" s="2"/>
      <x:c r="R205" s="2"/>
      <x:c r="S205" s="2"/>
      <x:c r="T205" s="2"/>
      <x:c r="U205" s="2"/>
      <x:c r="V205" s="2"/>
      <x:c r="W205" s="2"/>
      <x:c r="X205" s="2"/>
      <x:c r="Y205" s="2"/>
      <x:c r="Z205" s="2"/>
      <x:c r="AA205" s="2"/>
      <x:c r="AB205" s="2"/>
      <x:c r="AC205" s="2"/>
      <x:c r="AD205" s="2"/>
    </x:row>
    <x:row r="206" ht="22" customHeight="1">
      <x:c r="A206" s="1"/>
      <x:c r="B206" s="1"/>
      <x:c r="C206" s="2"/>
      <x:c r="D206" s="2"/>
      <x:c r="E206" s="2"/>
      <x:c r="F206" s="2"/>
      <x:c r="G206" s="2"/>
      <x:c r="H206" s="2"/>
      <x:c r="I206" s="2"/>
      <x:c r="J206" s="2"/>
      <x:c r="K206" s="2"/>
      <x:c r="L206" s="2"/>
      <x:c r="M206" s="2"/>
      <x:c r="N206" s="2"/>
      <x:c r="O206" s="2"/>
      <x:c r="P206" s="2"/>
      <x:c r="Q206" s="2"/>
      <x:c r="R206" s="2"/>
      <x:c r="S206" s="2"/>
      <x:c r="T206" s="2"/>
      <x:c r="U206" s="2"/>
      <x:c r="V206" s="2"/>
      <x:c r="W206" s="2"/>
      <x:c r="X206" s="2"/>
      <x:c r="Y206" s="2"/>
      <x:c r="Z206" s="2"/>
      <x:c r="AA206" s="2"/>
      <x:c r="AB206" s="2"/>
      <x:c r="AC206" s="2"/>
      <x:c r="AD206" s="2"/>
    </x:row>
    <x:row r="207" ht="22" customHeight="1">
      <x:c r="A207" s="1"/>
      <x:c r="B207" s="1"/>
      <x:c r="C207" s="2"/>
      <x:c r="D207" s="2"/>
      <x:c r="E207" s="2"/>
      <x:c r="F207" s="2"/>
      <x:c r="G207" s="2"/>
      <x:c r="H207" s="2"/>
      <x:c r="I207" s="2"/>
      <x:c r="J207" s="2"/>
      <x:c r="K207" s="2"/>
      <x:c r="L207" s="2"/>
      <x:c r="M207" s="2"/>
      <x:c r="N207" s="2"/>
      <x:c r="O207" s="2"/>
      <x:c r="P207" s="2"/>
      <x:c r="Q207" s="2"/>
      <x:c r="R207" s="2"/>
      <x:c r="S207" s="2"/>
      <x:c r="T207" s="2"/>
      <x:c r="U207" s="2"/>
      <x:c r="V207" s="2"/>
      <x:c r="W207" s="2"/>
      <x:c r="X207" s="2"/>
      <x:c r="Y207" s="2"/>
      <x:c r="Z207" s="2"/>
      <x:c r="AA207" s="2"/>
      <x:c r="AB207" s="2"/>
      <x:c r="AC207" s="2"/>
      <x:c r="AD207" s="2"/>
    </x:row>
    <x:row r="208" ht="22" customHeight="1">
      <x:c r="A208" s="1"/>
      <x:c r="B208" s="1"/>
      <x:c r="C208" s="2"/>
      <x:c r="D208" s="2"/>
      <x:c r="E208" s="2"/>
      <x:c r="F208" s="2"/>
      <x:c r="G208" s="2"/>
      <x:c r="H208" s="2"/>
      <x:c r="I208" s="2"/>
      <x:c r="J208" s="2"/>
      <x:c r="K208" s="2"/>
      <x:c r="L208" s="2"/>
      <x:c r="M208" s="2"/>
      <x:c r="N208" s="2"/>
      <x:c r="O208" s="2"/>
      <x:c r="P208" s="2"/>
      <x:c r="Q208" s="2"/>
      <x:c r="R208" s="2"/>
      <x:c r="S208" s="2"/>
      <x:c r="T208" s="2"/>
      <x:c r="U208" s="2"/>
      <x:c r="V208" s="2"/>
      <x:c r="W208" s="2"/>
      <x:c r="X208" s="2"/>
      <x:c r="Y208" s="2"/>
      <x:c r="Z208" s="2"/>
      <x:c r="AA208" s="2"/>
      <x:c r="AB208" s="2"/>
      <x:c r="AC208" s="2"/>
      <x:c r="AD208" s="2"/>
    </x:row>
    <x:row r="209" ht="22" customHeight="1">
      <x:c r="A209" s="1"/>
      <x:c r="B209" s="1"/>
      <x:c r="C209" s="2"/>
      <x:c r="D209" s="2"/>
      <x:c r="E209" s="2"/>
      <x:c r="F209" s="2"/>
      <x:c r="G209" s="2"/>
      <x:c r="H209" s="2"/>
      <x:c r="I209" s="2"/>
      <x:c r="J209" s="2"/>
      <x:c r="K209" s="2"/>
      <x:c r="L209" s="2"/>
      <x:c r="M209" s="2"/>
      <x:c r="N209" s="2"/>
      <x:c r="O209" s="2"/>
      <x:c r="P209" s="2"/>
      <x:c r="Q209" s="2"/>
      <x:c r="R209" s="2"/>
      <x:c r="S209" s="2"/>
      <x:c r="T209" s="2"/>
      <x:c r="U209" s="2"/>
      <x:c r="V209" s="2"/>
      <x:c r="W209" s="2"/>
      <x:c r="X209" s="2"/>
      <x:c r="Y209" s="2"/>
      <x:c r="Z209" s="2"/>
      <x:c r="AA209" s="2"/>
      <x:c r="AB209" s="2"/>
      <x:c r="AC209" s="2"/>
      <x:c r="AD209" s="2"/>
    </x:row>
    <x:row r="210" ht="22" customHeight="1">
      <x:c r="A210" s="1"/>
      <x:c r="B210" s="1"/>
      <x:c r="C210" s="2"/>
      <x:c r="D210" s="2"/>
      <x:c r="E210" s="2"/>
      <x:c r="F210" s="2"/>
      <x:c r="G210" s="2"/>
      <x:c r="H210" s="2"/>
      <x:c r="I210" s="2"/>
      <x:c r="J210" s="2"/>
      <x:c r="K210" s="2"/>
      <x:c r="L210" s="2"/>
      <x:c r="M210" s="2"/>
      <x:c r="N210" s="2"/>
      <x:c r="O210" s="2"/>
      <x:c r="P210" s="2"/>
      <x:c r="Q210" s="2"/>
      <x:c r="R210" s="2"/>
      <x:c r="S210" s="2"/>
      <x:c r="T210" s="2"/>
      <x:c r="U210" s="2"/>
      <x:c r="V210" s="2"/>
      <x:c r="W210" s="2"/>
      <x:c r="X210" s="2"/>
      <x:c r="Y210" s="2"/>
      <x:c r="Z210" s="2"/>
      <x:c r="AA210" s="2"/>
      <x:c r="AB210" s="2"/>
      <x:c r="AC210" s="2"/>
      <x:c r="AD210" s="2"/>
    </x:row>
    <x:row r="211" ht="22" customHeight="1">
      <x:c r="A211" s="1"/>
      <x:c r="B211" s="1"/>
      <x:c r="C211" s="2"/>
      <x:c r="D211" s="2"/>
      <x:c r="E211" s="2"/>
      <x:c r="F211" s="2"/>
      <x:c r="G211" s="2"/>
      <x:c r="H211" s="2"/>
      <x:c r="I211" s="2"/>
      <x:c r="J211" s="2"/>
      <x:c r="K211" s="2"/>
      <x:c r="L211" s="2"/>
      <x:c r="M211" s="2"/>
      <x:c r="N211" s="2"/>
      <x:c r="O211" s="2"/>
      <x:c r="P211" s="2"/>
      <x:c r="Q211" s="2"/>
      <x:c r="R211" s="2"/>
      <x:c r="S211" s="2"/>
      <x:c r="T211" s="2"/>
      <x:c r="U211" s="2"/>
      <x:c r="V211" s="2"/>
      <x:c r="W211" s="2"/>
      <x:c r="X211" s="2"/>
      <x:c r="Y211" s="2"/>
      <x:c r="Z211" s="2"/>
      <x:c r="AA211" s="2"/>
      <x:c r="AB211" s="2"/>
      <x:c r="AC211" s="2"/>
      <x:c r="AD211" s="2"/>
    </x:row>
    <x:row r="212" ht="22" customHeight="1">
      <x:c r="A212" s="1"/>
      <x:c r="B212" s="1"/>
      <x:c r="C212" s="2"/>
      <x:c r="D212" s="2"/>
      <x:c r="E212" s="2"/>
      <x:c r="F212" s="2"/>
      <x:c r="G212" s="2"/>
      <x:c r="H212" s="2"/>
      <x:c r="I212" s="2"/>
      <x:c r="J212" s="2"/>
      <x:c r="K212" s="2"/>
      <x:c r="L212" s="2"/>
      <x:c r="M212" s="2"/>
      <x:c r="N212" s="2"/>
      <x:c r="O212" s="2"/>
      <x:c r="P212" s="2"/>
      <x:c r="Q212" s="2"/>
      <x:c r="R212" s="2"/>
      <x:c r="S212" s="2"/>
      <x:c r="T212" s="2"/>
      <x:c r="U212" s="2"/>
      <x:c r="V212" s="2"/>
      <x:c r="W212" s="2"/>
      <x:c r="X212" s="2"/>
      <x:c r="Y212" s="2"/>
      <x:c r="Z212" s="2"/>
      <x:c r="AA212" s="2"/>
      <x:c r="AB212" s="2"/>
      <x:c r="AC212" s="2"/>
      <x:c r="AD212" s="2"/>
    </x:row>
    <x:row r="213" ht="22" customHeight="1">
      <x:c r="A213" s="1"/>
      <x:c r="B213" s="1"/>
      <x:c r="C213" s="2"/>
      <x:c r="D213" s="2"/>
      <x:c r="E213" s="2"/>
      <x:c r="F213" s="2"/>
      <x:c r="G213" s="2"/>
      <x:c r="H213" s="2"/>
      <x:c r="I213" s="2"/>
      <x:c r="J213" s="2"/>
      <x:c r="K213" s="2"/>
      <x:c r="L213" s="2"/>
      <x:c r="M213" s="2"/>
      <x:c r="N213" s="2"/>
      <x:c r="O213" s="2"/>
      <x:c r="P213" s="2"/>
      <x:c r="Q213" s="2"/>
      <x:c r="R213" s="2"/>
      <x:c r="S213" s="2"/>
      <x:c r="T213" s="2"/>
      <x:c r="U213" s="2"/>
      <x:c r="V213" s="2"/>
      <x:c r="W213" s="2"/>
      <x:c r="X213" s="2"/>
      <x:c r="Y213" s="2"/>
      <x:c r="Z213" s="2"/>
      <x:c r="AA213" s="2"/>
      <x:c r="AB213" s="2"/>
      <x:c r="AC213" s="2"/>
      <x:c r="AD213" s="2"/>
    </x:row>
    <x:row r="214" ht="22" customHeight="1">
      <x:c r="A214" s="1"/>
      <x:c r="B214" s="1"/>
      <x:c r="C214" s="2"/>
      <x:c r="D214" s="2"/>
      <x:c r="E214" s="2"/>
      <x:c r="F214" s="2"/>
      <x:c r="G214" s="2"/>
      <x:c r="H214" s="2"/>
      <x:c r="I214" s="2"/>
      <x:c r="J214" s="2"/>
      <x:c r="K214" s="2"/>
      <x:c r="L214" s="2"/>
      <x:c r="M214" s="2"/>
      <x:c r="N214" s="2"/>
      <x:c r="O214" s="2"/>
      <x:c r="P214" s="2"/>
      <x:c r="Q214" s="2"/>
      <x:c r="R214" s="2"/>
      <x:c r="S214" s="2"/>
      <x:c r="T214" s="2"/>
      <x:c r="U214" s="2"/>
      <x:c r="V214" s="2"/>
      <x:c r="W214" s="2"/>
      <x:c r="X214" s="2"/>
      <x:c r="Y214" s="2"/>
      <x:c r="Z214" s="2"/>
      <x:c r="AA214" s="2"/>
      <x:c r="AB214" s="2"/>
      <x:c r="AC214" s="2"/>
      <x:c r="AD214" s="2"/>
    </x:row>
    <x:row r="215" ht="22" customHeight="1">
      <x:c r="A215" s="1"/>
      <x:c r="B215" s="1"/>
      <x:c r="C215" s="2"/>
      <x:c r="D215" s="2"/>
      <x:c r="E215" s="2"/>
      <x:c r="F215" s="2"/>
      <x:c r="G215" s="2"/>
      <x:c r="H215" s="2"/>
      <x:c r="I215" s="2"/>
      <x:c r="J215" s="2"/>
      <x:c r="K215" s="2"/>
      <x:c r="L215" s="2"/>
      <x:c r="M215" s="2"/>
      <x:c r="N215" s="2"/>
      <x:c r="O215" s="2"/>
      <x:c r="P215" s="2"/>
      <x:c r="Q215" s="2"/>
      <x:c r="R215" s="2"/>
      <x:c r="S215" s="2"/>
      <x:c r="T215" s="2"/>
      <x:c r="U215" s="2"/>
      <x:c r="V215" s="2"/>
      <x:c r="W215" s="2"/>
      <x:c r="X215" s="2"/>
      <x:c r="Y215" s="2"/>
      <x:c r="Z215" s="2"/>
      <x:c r="AA215" s="2"/>
      <x:c r="AB215" s="2"/>
      <x:c r="AC215" s="2"/>
      <x:c r="AD215" s="2"/>
    </x:row>
    <x:row r="216" ht="22" customHeight="1">
      <x:c r="A216" s="1"/>
      <x:c r="B216" s="1"/>
      <x:c r="C216" s="2"/>
      <x:c r="D216" s="2"/>
      <x:c r="E216" s="2"/>
      <x:c r="F216" s="2"/>
      <x:c r="G216" s="2"/>
      <x:c r="H216" s="2"/>
      <x:c r="I216" s="2"/>
      <x:c r="J216" s="2"/>
      <x:c r="K216" s="2"/>
      <x:c r="L216" s="2"/>
      <x:c r="M216" s="2"/>
      <x:c r="N216" s="2"/>
      <x:c r="O216" s="2"/>
      <x:c r="P216" s="2"/>
      <x:c r="Q216" s="2"/>
      <x:c r="R216" s="2"/>
      <x:c r="S216" s="2"/>
      <x:c r="T216" s="2"/>
      <x:c r="U216" s="2"/>
      <x:c r="V216" s="2"/>
      <x:c r="W216" s="2"/>
      <x:c r="X216" s="2"/>
      <x:c r="Y216" s="2"/>
      <x:c r="Z216" s="2"/>
      <x:c r="AA216" s="2"/>
      <x:c r="AB216" s="2"/>
      <x:c r="AC216" s="2"/>
      <x:c r="AD216" s="2"/>
    </x:row>
    <x:row r="217" ht="22" customHeight="1">
      <x:c r="A217" s="1"/>
      <x:c r="B217" s="1"/>
      <x:c r="C217" s="2"/>
      <x:c r="D217" s="2"/>
      <x:c r="E217" s="2"/>
      <x:c r="F217" s="2"/>
      <x:c r="G217" s="2"/>
      <x:c r="H217" s="2"/>
      <x:c r="I217" s="2"/>
      <x:c r="J217" s="2"/>
      <x:c r="K217" s="2"/>
      <x:c r="L217" s="2"/>
      <x:c r="M217" s="2"/>
      <x:c r="N217" s="2"/>
      <x:c r="O217" s="2"/>
      <x:c r="P217" s="2"/>
      <x:c r="Q217" s="2"/>
      <x:c r="R217" s="2"/>
      <x:c r="S217" s="2"/>
      <x:c r="T217" s="2"/>
      <x:c r="U217" s="2"/>
      <x:c r="V217" s="2"/>
      <x:c r="W217" s="2"/>
      <x:c r="X217" s="2"/>
      <x:c r="Y217" s="2"/>
      <x:c r="Z217" s="2"/>
      <x:c r="AA217" s="2"/>
      <x:c r="AB217" s="2"/>
      <x:c r="AC217" s="2"/>
      <x:c r="AD217" s="2"/>
    </x:row>
    <x:row r="218" ht="22" customHeight="1">
      <x:c r="A218" s="1"/>
      <x:c r="B218" s="1"/>
      <x:c r="C218" s="2"/>
      <x:c r="D218" s="2"/>
      <x:c r="E218" s="2"/>
      <x:c r="F218" s="2"/>
      <x:c r="G218" s="2"/>
      <x:c r="H218" s="2"/>
      <x:c r="I218" s="2"/>
      <x:c r="J218" s="2"/>
      <x:c r="K218" s="2"/>
      <x:c r="L218" s="2"/>
      <x:c r="M218" s="2"/>
      <x:c r="N218" s="2"/>
      <x:c r="O218" s="2"/>
      <x:c r="P218" s="2"/>
      <x:c r="Q218" s="2"/>
      <x:c r="R218" s="2"/>
      <x:c r="S218" s="2"/>
      <x:c r="T218" s="2"/>
      <x:c r="U218" s="2"/>
      <x:c r="V218" s="2"/>
      <x:c r="W218" s="2"/>
      <x:c r="X218" s="2"/>
      <x:c r="Y218" s="2"/>
      <x:c r="Z218" s="2"/>
      <x:c r="AA218" s="2"/>
      <x:c r="AB218" s="2"/>
      <x:c r="AC218" s="2"/>
      <x:c r="AD218" s="2"/>
    </x:row>
    <x:row r="219" ht="22" customHeight="1">
      <x:c r="A219" s="1"/>
      <x:c r="B219" s="1"/>
      <x:c r="C219" s="2"/>
      <x:c r="D219" s="2"/>
      <x:c r="E219" s="2"/>
      <x:c r="F219" s="2"/>
      <x:c r="G219" s="2"/>
      <x:c r="H219" s="2"/>
      <x:c r="I219" s="2"/>
      <x:c r="J219" s="2"/>
      <x:c r="K219" s="2"/>
      <x:c r="L219" s="2"/>
      <x:c r="M219" s="2"/>
      <x:c r="N219" s="2"/>
      <x:c r="O219" s="2"/>
      <x:c r="P219" s="2"/>
      <x:c r="Q219" s="2"/>
      <x:c r="R219" s="2"/>
      <x:c r="S219" s="2"/>
      <x:c r="T219" s="2"/>
      <x:c r="U219" s="2"/>
      <x:c r="V219" s="2"/>
      <x:c r="W219" s="2"/>
      <x:c r="X219" s="2"/>
      <x:c r="Y219" s="2"/>
      <x:c r="Z219" s="2"/>
      <x:c r="AA219" s="2"/>
      <x:c r="AB219" s="2"/>
      <x:c r="AC219" s="2"/>
      <x:c r="AD219" s="2"/>
    </x:row>
    <x:row r="220" ht="22" customHeight="1">
      <x:c r="A220" s="1"/>
      <x:c r="B220" s="1"/>
      <x:c r="C220" s="2"/>
      <x:c r="D220" s="2"/>
      <x:c r="E220" s="2"/>
      <x:c r="F220" s="2"/>
      <x:c r="G220" s="2"/>
      <x:c r="H220" s="2"/>
      <x:c r="I220" s="2"/>
      <x:c r="J220" s="2"/>
      <x:c r="K220" s="2"/>
      <x:c r="L220" s="2"/>
      <x:c r="M220" s="2"/>
      <x:c r="N220" s="2"/>
      <x:c r="O220" s="2"/>
      <x:c r="P220" s="2"/>
      <x:c r="Q220" s="2"/>
      <x:c r="R220" s="2"/>
      <x:c r="S220" s="2"/>
      <x:c r="T220" s="2"/>
      <x:c r="U220" s="2"/>
      <x:c r="V220" s="2"/>
      <x:c r="W220" s="2"/>
      <x:c r="X220" s="2"/>
      <x:c r="Y220" s="2"/>
      <x:c r="Z220" s="2"/>
      <x:c r="AA220" s="2"/>
      <x:c r="AB220" s="2"/>
      <x:c r="AC220" s="2"/>
      <x:c r="AD220" s="2"/>
    </x:row>
    <x:row r="221" ht="22" customHeight="1">
      <x:c r="A221" s="1"/>
      <x:c r="B221" s="1"/>
      <x:c r="C221" s="2"/>
      <x:c r="D221" s="2"/>
      <x:c r="E221" s="2"/>
      <x:c r="F221" s="2"/>
      <x:c r="G221" s="2"/>
      <x:c r="H221" s="2"/>
      <x:c r="I221" s="2"/>
      <x:c r="J221" s="2"/>
      <x:c r="K221" s="2"/>
      <x:c r="L221" s="2"/>
      <x:c r="M221" s="2"/>
      <x:c r="N221" s="2"/>
      <x:c r="O221" s="2"/>
      <x:c r="P221" s="2"/>
      <x:c r="Q221" s="2"/>
      <x:c r="R221" s="2"/>
      <x:c r="S221" s="2"/>
      <x:c r="T221" s="2"/>
      <x:c r="U221" s="2"/>
      <x:c r="V221" s="2"/>
      <x:c r="W221" s="2"/>
      <x:c r="X221" s="2"/>
      <x:c r="Y221" s="2"/>
      <x:c r="Z221" s="2"/>
      <x:c r="AA221" s="2"/>
      <x:c r="AB221" s="2"/>
      <x:c r="AC221" s="2"/>
      <x:c r="AD221" s="2"/>
    </x:row>
    <x:row r="222" ht="22" customHeight="1">
      <x:c r="A222" s="1"/>
      <x:c r="B222" s="1"/>
      <x:c r="C222" s="2"/>
      <x:c r="D222" s="2"/>
      <x:c r="E222" s="2"/>
      <x:c r="F222" s="2"/>
      <x:c r="G222" s="2"/>
      <x:c r="H222" s="2"/>
      <x:c r="I222" s="2"/>
      <x:c r="J222" s="2"/>
      <x:c r="K222" s="2"/>
      <x:c r="L222" s="2"/>
      <x:c r="M222" s="2"/>
      <x:c r="N222" s="2"/>
      <x:c r="O222" s="2"/>
      <x:c r="P222" s="2"/>
      <x:c r="Q222" s="2"/>
      <x:c r="R222" s="2"/>
      <x:c r="S222" s="2"/>
      <x:c r="T222" s="2"/>
      <x:c r="U222" s="2"/>
      <x:c r="V222" s="2"/>
      <x:c r="W222" s="2"/>
      <x:c r="X222" s="2"/>
      <x:c r="Y222" s="2"/>
      <x:c r="Z222" s="2"/>
      <x:c r="AA222" s="2"/>
      <x:c r="AB222" s="2"/>
      <x:c r="AC222" s="2"/>
      <x:c r="AD222" s="2"/>
    </x:row>
    <x:row r="223" ht="22" customHeight="1">
      <x:c r="A223" s="1"/>
      <x:c r="B223" s="1"/>
      <x:c r="C223" s="2"/>
      <x:c r="D223" s="2"/>
      <x:c r="E223" s="2"/>
      <x:c r="F223" s="2"/>
      <x:c r="G223" s="2"/>
      <x:c r="H223" s="2"/>
      <x:c r="I223" s="2"/>
      <x:c r="J223" s="2"/>
      <x:c r="K223" s="2"/>
      <x:c r="L223" s="2"/>
      <x:c r="M223" s="2"/>
      <x:c r="N223" s="2"/>
      <x:c r="O223" s="2"/>
      <x:c r="P223" s="2"/>
      <x:c r="Q223" s="2"/>
      <x:c r="R223" s="2"/>
      <x:c r="S223" s="2"/>
      <x:c r="T223" s="2"/>
      <x:c r="U223" s="2"/>
      <x:c r="V223" s="2"/>
      <x:c r="W223" s="2"/>
      <x:c r="X223" s="2"/>
      <x:c r="Y223" s="2"/>
      <x:c r="Z223" s="2"/>
      <x:c r="AA223" s="2"/>
      <x:c r="AB223" s="2"/>
      <x:c r="AC223" s="2"/>
      <x:c r="AD223" s="2"/>
    </x:row>
    <x:row r="224" ht="22" customHeight="1">
      <x:c r="A224" s="1"/>
      <x:c r="B224" s="1"/>
      <x:c r="C224" s="2"/>
      <x:c r="D224" s="2"/>
      <x:c r="E224" s="2"/>
      <x:c r="F224" s="2"/>
      <x:c r="G224" s="2"/>
      <x:c r="H224" s="2"/>
      <x:c r="I224" s="2"/>
      <x:c r="J224" s="2"/>
      <x:c r="K224" s="2"/>
      <x:c r="L224" s="2"/>
      <x:c r="M224" s="2"/>
      <x:c r="N224" s="2"/>
      <x:c r="O224" s="2"/>
      <x:c r="P224" s="2"/>
      <x:c r="Q224" s="2"/>
      <x:c r="R224" s="2"/>
      <x:c r="S224" s="2"/>
      <x:c r="T224" s="2"/>
      <x:c r="U224" s="2"/>
      <x:c r="V224" s="2"/>
      <x:c r="W224" s="2"/>
      <x:c r="X224" s="2"/>
      <x:c r="Y224" s="2"/>
      <x:c r="Z224" s="2"/>
      <x:c r="AA224" s="2"/>
      <x:c r="AB224" s="2"/>
      <x:c r="AC224" s="2"/>
      <x:c r="AD224" s="2"/>
    </x:row>
    <x:row r="225" ht="22" customHeight="1">
      <x:c r="A225" s="1"/>
      <x:c r="B225" s="1"/>
      <x:c r="C225" s="2"/>
      <x:c r="D225" s="2"/>
      <x:c r="E225" s="2"/>
      <x:c r="F225" s="2"/>
      <x:c r="G225" s="2"/>
      <x:c r="H225" s="2"/>
      <x:c r="I225" s="2"/>
      <x:c r="J225" s="2"/>
      <x:c r="K225" s="2"/>
      <x:c r="L225" s="2"/>
      <x:c r="M225" s="2"/>
      <x:c r="N225" s="2"/>
      <x:c r="O225" s="2"/>
      <x:c r="P225" s="2"/>
      <x:c r="Q225" s="2"/>
      <x:c r="R225" s="2"/>
      <x:c r="S225" s="2"/>
      <x:c r="T225" s="2"/>
      <x:c r="U225" s="2"/>
      <x:c r="V225" s="2"/>
      <x:c r="W225" s="2"/>
      <x:c r="X225" s="2"/>
      <x:c r="Y225" s="2"/>
      <x:c r="Z225" s="2"/>
      <x:c r="AA225" s="2"/>
      <x:c r="AB225" s="2"/>
      <x:c r="AC225" s="2"/>
      <x:c r="AD225" s="2"/>
    </x:row>
    <x:row r="226" ht="22" customHeight="1">
      <x:c r="A226" s="1"/>
      <x:c r="B226" s="1"/>
      <x:c r="C226" s="2"/>
      <x:c r="D226" s="2"/>
      <x:c r="E226" s="2"/>
      <x:c r="F226" s="2"/>
      <x:c r="G226" s="2"/>
      <x:c r="H226" s="2"/>
      <x:c r="I226" s="2"/>
      <x:c r="J226" s="2"/>
      <x:c r="K226" s="2"/>
      <x:c r="L226" s="2"/>
      <x:c r="M226" s="2"/>
      <x:c r="N226" s="2"/>
      <x:c r="O226" s="2"/>
      <x:c r="P226" s="2"/>
      <x:c r="Q226" s="2"/>
      <x:c r="R226" s="2"/>
      <x:c r="S226" s="2"/>
      <x:c r="T226" s="2"/>
      <x:c r="U226" s="2"/>
      <x:c r="V226" s="2"/>
      <x:c r="W226" s="2"/>
      <x:c r="X226" s="2"/>
      <x:c r="Y226" s="2"/>
      <x:c r="Z226" s="2"/>
      <x:c r="AA226" s="2"/>
      <x:c r="AB226" s="2"/>
      <x:c r="AC226" s="2"/>
      <x:c r="AD226" s="2"/>
    </x:row>
    <x:row r="227" ht="22" customHeight="1">
      <x:c r="A227" s="1"/>
      <x:c r="B227" s="1"/>
      <x:c r="C227" s="2"/>
      <x:c r="D227" s="2"/>
      <x:c r="E227" s="2"/>
      <x:c r="F227" s="2"/>
      <x:c r="G227" s="2"/>
      <x:c r="H227" s="2"/>
      <x:c r="I227" s="2"/>
      <x:c r="J227" s="2"/>
      <x:c r="K227" s="2"/>
      <x:c r="L227" s="2"/>
      <x:c r="M227" s="2"/>
      <x:c r="N227" s="2"/>
      <x:c r="O227" s="2"/>
      <x:c r="P227" s="2"/>
      <x:c r="Q227" s="2"/>
      <x:c r="R227" s="2"/>
      <x:c r="S227" s="2"/>
      <x:c r="T227" s="2"/>
      <x:c r="U227" s="2"/>
      <x:c r="V227" s="2"/>
      <x:c r="W227" s="2"/>
      <x:c r="X227" s="2"/>
      <x:c r="Y227" s="2"/>
      <x:c r="Z227" s="2"/>
      <x:c r="AA227" s="2"/>
      <x:c r="AB227" s="2"/>
      <x:c r="AC227" s="2"/>
      <x:c r="AD227" s="2"/>
    </x:row>
    <x:row r="228" ht="22" customHeight="1">
      <x:c r="A228" s="1"/>
      <x:c r="B228" s="1"/>
      <x:c r="C228" s="2"/>
      <x:c r="D228" s="2"/>
      <x:c r="E228" s="2"/>
      <x:c r="F228" s="2"/>
      <x:c r="G228" s="2"/>
      <x:c r="H228" s="2"/>
      <x:c r="I228" s="2"/>
      <x:c r="J228" s="2"/>
      <x:c r="K228" s="2"/>
      <x:c r="L228" s="2"/>
      <x:c r="M228" s="2"/>
      <x:c r="N228" s="2"/>
      <x:c r="O228" s="2"/>
      <x:c r="P228" s="2"/>
      <x:c r="Q228" s="2"/>
      <x:c r="R228" s="2"/>
      <x:c r="S228" s="2"/>
      <x:c r="T228" s="2"/>
      <x:c r="U228" s="2"/>
      <x:c r="V228" s="2"/>
      <x:c r="W228" s="2"/>
      <x:c r="X228" s="2"/>
      <x:c r="Y228" s="2"/>
      <x:c r="Z228" s="2"/>
      <x:c r="AA228" s="2"/>
      <x:c r="AB228" s="2"/>
      <x:c r="AC228" s="2"/>
      <x:c r="AD228" s="2"/>
    </x:row>
    <x:row r="229" ht="22" customHeight="1">
      <x:c r="A229" s="1"/>
      <x:c r="B229" s="1"/>
      <x:c r="C229" s="2"/>
      <x:c r="D229" s="2"/>
      <x:c r="E229" s="2"/>
      <x:c r="F229" s="2"/>
      <x:c r="G229" s="2"/>
      <x:c r="H229" s="2"/>
      <x:c r="I229" s="2"/>
      <x:c r="J229" s="2"/>
      <x:c r="K229" s="2"/>
      <x:c r="L229" s="2"/>
      <x:c r="M229" s="2"/>
      <x:c r="N229" s="2"/>
      <x:c r="O229" s="2"/>
      <x:c r="P229" s="2"/>
      <x:c r="Q229" s="2"/>
      <x:c r="R229" s="2"/>
      <x:c r="S229" s="2"/>
      <x:c r="T229" s="2"/>
      <x:c r="U229" s="2"/>
      <x:c r="V229" s="2"/>
      <x:c r="W229" s="2"/>
      <x:c r="X229" s="2"/>
      <x:c r="Y229" s="2"/>
      <x:c r="Z229" s="2"/>
      <x:c r="AA229" s="2"/>
      <x:c r="AB229" s="2"/>
      <x:c r="AC229" s="2"/>
      <x:c r="AD229" s="2"/>
    </x:row>
    <x:row r="230" ht="22" customHeight="1">
      <x:c r="A230" s="1"/>
      <x:c r="B230" s="1"/>
      <x:c r="C230" s="2"/>
      <x:c r="D230" s="2"/>
      <x:c r="E230" s="2"/>
      <x:c r="F230" s="2"/>
      <x:c r="G230" s="2"/>
      <x:c r="H230" s="2"/>
      <x:c r="I230" s="2"/>
      <x:c r="J230" s="2"/>
      <x:c r="K230" s="2"/>
      <x:c r="L230" s="2"/>
      <x:c r="M230" s="2"/>
      <x:c r="N230" s="2"/>
      <x:c r="O230" s="2"/>
      <x:c r="P230" s="2"/>
      <x:c r="Q230" s="2"/>
      <x:c r="R230" s="2"/>
      <x:c r="S230" s="2"/>
      <x:c r="T230" s="2"/>
      <x:c r="U230" s="2"/>
      <x:c r="V230" s="2"/>
      <x:c r="W230" s="2"/>
      <x:c r="X230" s="2"/>
      <x:c r="Y230" s="2"/>
      <x:c r="Z230" s="2"/>
      <x:c r="AA230" s="2"/>
      <x:c r="AB230" s="2"/>
      <x:c r="AC230" s="2"/>
      <x:c r="AD230" s="2"/>
    </x:row>
  </x:sheetData>
  <x:mergeCells>
    <x:mergeCell ref="E7:J7"/>
    <x:mergeCell ref="E8:J8"/>
    <x:mergeCell ref="E9:J9"/>
    <x:mergeCell ref="E10:J10"/>
    <x:mergeCell ref="E11:J11"/>
    <x:mergeCell ref="E12:J12"/>
    <x:mergeCell ref="E13:J13"/>
    <x:mergeCell ref="E14:J14"/>
  </x:mergeCells>
  <x:conditionalFormatting sqref="D42:D42">
    <x:cfRule type="containsText" dxfId="0" priority="1" operator="containsText" text="Missing"/>
    <x:cfRule type="containsText" dxfId="1" priority="2" operator="containsText" text="Unpriced"/>
    <x:cfRule type="containsText" dxfId="2" priority="3" operator="containsText" text="Invalid"/>
  </x:conditionalFormatting>
  <x:dataValidations count="1">
    <x:dataValidation type="list" sqref="D10">
      <x:formula1>"0,1"</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6" topLeftCell="D7" activePane="bottomRight" state="frozen"/>
    </x:sheetView>
  </x:sheetViews>
  <x:sheetFormatPr defaultRowHeight="15"/>
  <x:cols>
    <x:col min="1" max="1" width="2.5" hidden="0" customWidth="1"/>
    <x:col min="2" max="2" width="2.5" hidden="0" customWidth="1"/>
    <x:col min="3" max="3" width="39"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2" max="12" width="19" hidden="0" customWidth="1"/>
    <x:col min="13" max="13" width="19" hidden="0" customWidth="1"/>
    <x:col min="14" max="14" width="19" hidden="0" customWidth="1"/>
    <x:col min="15" max="15" width="19" hidden="0" customWidth="1"/>
    <x:col min="16" max="16" width="19" hidden="0" customWidth="1"/>
  </x:cols>
  <x:sheetData>
    <x:row r="1" ht="22"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row>
    <x:row r="2" ht="22" customHeight="1">
      <x:c r="A2" s="1"/>
      <x:c r="B2" s="1"/>
      <x:c r="C2" s="3" t="str">
        <x:v>Incremental cash flow</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row>
    <x:row r="3" ht="22" customHeight="1">
      <x:c r="A3" s="1"/>
      <x:c r="B3" s="1"/>
      <x:c r="C3" s="4" t="str">
        <x:v>USD thousands. Year-end discounting. At-close spend. No terminal value or capital recovery.</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row>
    <x:row r="4" ht="22" customHeight="1">
      <x:c r="A4" s="1"/>
      <x:c r="B4" s="1"/>
      <x:c r="C4" s="2"/>
      <x:c r="D4" s="2"/>
      <x:c r="E4" s="2"/>
      <x:c r="F4" s="2"/>
      <x:c r="G4" s="2" t="str">
        <x:v>Case selected</x:v>
      </x:c>
      <x:c r="H4" s="7" t="str">
        <x:f>'Dashboard'!H4</x:f>
        <x:v>Base</x:v>
      </x:c>
      <x:c r="I4" s="2"/>
      <x:c r="J4" s="2"/>
      <x:c r="K4" s="2"/>
      <x:c r="L4" s="2"/>
      <x:c r="M4" s="2"/>
      <x:c r="N4" s="2"/>
      <x:c r="O4" s="2"/>
      <x:c r="P4" s="2"/>
      <x:c r="Q4" s="2"/>
      <x:c r="R4" s="2"/>
      <x:c r="S4" s="2"/>
      <x:c r="T4" s="2"/>
      <x:c r="U4" s="2"/>
      <x:c r="V4" s="2"/>
      <x:c r="W4" s="2"/>
      <x:c r="X4" s="2"/>
      <x:c r="Y4" s="2"/>
      <x:c r="Z4" s="2"/>
      <x:c r="AA4" s="2"/>
      <x:c r="AB4" s="2"/>
      <x:c r="AC4" s="2"/>
      <x:c r="AD4" s="2"/>
    </x:row>
    <x:row r="5" ht="22" customHeight="1">
      <x:c r="A5" s="1"/>
      <x:c r="B5" s="1"/>
      <x:c r="C5" s="2"/>
      <x:c r="D5" s="30" t="n">
        <x:v>0</x:v>
      </x:c>
      <x:c r="E5" s="30" t="n">
        <x:v>1</x:v>
      </x:c>
      <x:c r="F5" s="30" t="n">
        <x:v>2</x:v>
      </x:c>
      <x:c r="G5" s="30" t="n">
        <x:v>3</x:v>
      </x:c>
      <x:c r="H5" s="30" t="n">
        <x:v>4</x:v>
      </x:c>
      <x:c r="I5" s="30" t="n">
        <x:v>5</x:v>
      </x:c>
      <x:c r="J5" s="2"/>
      <x:c r="K5" s="2"/>
      <x:c r="L5" s="2"/>
      <x:c r="M5" s="2"/>
      <x:c r="N5" s="2"/>
      <x:c r="O5" s="2"/>
      <x:c r="P5" s="2"/>
      <x:c r="Q5" s="2"/>
      <x:c r="R5" s="2"/>
      <x:c r="S5" s="2"/>
      <x:c r="T5" s="2"/>
      <x:c r="U5" s="2"/>
      <x:c r="V5" s="2"/>
      <x:c r="W5" s="2"/>
      <x:c r="X5" s="2"/>
      <x:c r="Y5" s="2"/>
      <x:c r="Z5" s="2"/>
      <x:c r="AA5" s="2"/>
      <x:c r="AB5" s="2"/>
      <x:c r="AC5" s="2"/>
      <x:c r="AD5" s="2"/>
    </x:row>
    <x:row r="6" ht="42" customHeight="1">
      <x:c r="A6" s="1"/>
      <x:c r="B6" s="1"/>
      <x:c r="C6" s="11" t="str">
        <x:v>Incremental economics</x:v>
      </x:c>
      <x:c r="D6" s="11" t="str">
        <x:v>At close</x:v>
      </x:c>
      <x:c r="E6" s="11" t="str">
        <x:v>Year 1</x:v>
      </x:c>
      <x:c r="F6" s="11" t="str">
        <x:v>Year 2</x:v>
      </x:c>
      <x:c r="G6" s="11" t="str">
        <x:v>Year 3</x:v>
      </x:c>
      <x:c r="H6" s="11" t="str">
        <x:v>Year 4</x:v>
      </x:c>
      <x:c r="I6" s="11" t="str">
        <x:v>Year 5</x:v>
      </x:c>
      <x:c r="J6" s="11" t="str">
        <x:v>5-year PV</x:v>
      </x:c>
      <x:c r="K6" s="2"/>
      <x:c r="L6" s="2" t="str">
        <x:v>Stable build ID</x:v>
      </x:c>
      <x:c r="M6" s="2" t="str">
        <x:v>Input row</x:v>
      </x:c>
      <x:c r="N6" s="2" t="str">
        <x:v>Economic inputs</x:v>
      </x:c>
      <x:c r="O6" s="2" t="str">
        <x:v>Net synergy NPV</x:v>
      </x:c>
      <x:c r="P6" s="2" t="str">
        <x:v>Year 1 net cash</x:v>
      </x:c>
      <x:c r="Q6" s="2"/>
      <x:c r="R6" s="2"/>
      <x:c r="S6" s="2"/>
      <x:c r="T6" s="2"/>
      <x:c r="U6" s="2"/>
      <x:c r="V6" s="2"/>
      <x:c r="W6" s="2"/>
      <x:c r="X6" s="2"/>
      <x:c r="Y6" s="2"/>
      <x:c r="Z6" s="2"/>
      <x:c r="AA6" s="2"/>
      <x:c r="AB6" s="2"/>
      <x:c r="AC6" s="2"/>
      <x:c r="AD6" s="2"/>
    </x:row>
    <x:row r="7" ht="32" customHeight="1">
      <x:c r="A7" s="1"/>
      <x:c r="B7" s="1"/>
      <x:c r="C7" s="13" t="str">
        <x:v>Gross synergy before probability</x:v>
      </x:c>
      <x:c r="D7" s="37" t="n">
        <x:f>IF($D$21&lt;&gt;"Complete","n.a.",SUM(D29,D47,D65,D83,D101,D119,D137,D155,D173,D191))</x:f>
        <x:v>0</x:v>
      </x:c>
      <x:c r="E7" s="37" t="n">
        <x:f>IF($D$21&lt;&gt;"Complete","n.a.",SUM(E29,E47,E65,E83,E101,E119,E137,E155,E173,E191))</x:f>
        <x:v>524.5833333333334</x:v>
      </x:c>
      <x:c r="F7" s="37" t="n">
        <x:f>IF($D$21&lt;&gt;"Complete","n.a.",SUM(F29,F47,F65,F83,F101,F119,F137,F155,F173,F191))</x:f>
        <x:v>1311.6666666666667</x:v>
      </x:c>
      <x:c r="G7" s="37" t="n">
        <x:f>IF($D$21&lt;&gt;"Complete","n.a.",SUM(G29,G47,G65,G83,G101,G119,G137,G155,G173,G191))</x:f>
        <x:v>1430</x:v>
      </x:c>
      <x:c r="H7" s="37" t="n">
        <x:f>IF($D$21&lt;&gt;"Complete","n.a.",SUM(H29,H47,H65,H83,H101,H119,H137,H155,H173,H191))</x:f>
        <x:v>1430</x:v>
      </x:c>
      <x:c r="I7" s="37" t="n">
        <x:f>IF($D$21&lt;&gt;"Complete","n.a.",SUM(I29,I47,I65,I83,I101,I119,I137,I155,I173,I191))</x:f>
        <x:v>1430</x:v>
      </x:c>
      <x:c r="J7" s="38"/>
      <x:c r="K7" s="2"/>
      <x:c r="L7" s="2" t="str">
        <x:v>S01</x:v>
      </x:c>
      <x:c r="M7" s="6" t="n">
        <x:f>IF(COUNTIFS('Initiatives'!$C$7:$C$16,L7)=1,MATCH(L7,'Initiatives'!$C$7:$C$16,0),0)</x:f>
        <x:v>1</x:v>
      </x:c>
      <x:c r="N7" s="6" t="str">
        <x:f>IF(M7=0,"Invalid ID",INDEX('Initiatives'!$AC$7:$AC$16,M7))</x:f>
        <x:v>Complete</x:v>
      </x:c>
      <x:c r="O7" s="23" t="n">
        <x:f>J38</x:f>
        <x:v>-76.28650444894619</x:v>
      </x:c>
      <x:c r="P7" s="23" t="n">
        <x:f>E37</x:f>
        <x:v>-64</x:v>
      </x:c>
      <x:c r="Q7" s="2"/>
      <x:c r="R7" s="2"/>
      <x:c r="S7" s="2"/>
      <x:c r="T7" s="2"/>
      <x:c r="U7" s="2"/>
      <x:c r="V7" s="2"/>
      <x:c r="W7" s="2"/>
      <x:c r="X7" s="2"/>
      <x:c r="Y7" s="2"/>
      <x:c r="Z7" s="2"/>
      <x:c r="AA7" s="2"/>
      <x:c r="AB7" s="2"/>
      <x:c r="AC7" s="2"/>
      <x:c r="AD7" s="2"/>
    </x:row>
    <x:row r="8" ht="32" customHeight="1">
      <x:c r="A8" s="1"/>
      <x:c r="B8" s="1"/>
      <x:c r="C8" s="13" t="str">
        <x:v>Risk-adjusted synergy before dis-synergies</x:v>
      </x:c>
      <x:c r="D8" s="37" t="n">
        <x:f>IF($D$21&lt;&gt;"Complete","n.a.",SUM(D30,D48,D66,D84,D102,D120,D138,D156,D174,D192))</x:f>
        <x:v>0</x:v>
      </x:c>
      <x:c r="E8" s="37" t="n">
        <x:f>IF($D$21&lt;&gt;"Complete","n.a.",SUM(E30,E48,E66,E84,E102,E120,E138,E156,E174,E192))</x:f>
        <x:v>452.6666666666667</x:v>
      </x:c>
      <x:c r="F8" s="37" t="n">
        <x:f>IF($D$21&lt;&gt;"Complete","n.a.",SUM(F30,F48,F66,F84,F102,F120,F138,F156,F174,F192))</x:f>
        <x:v>1025.3333333333335</x:v>
      </x:c>
      <x:c r="G8" s="37" t="n">
        <x:f>IF($D$21&lt;&gt;"Complete","n.a.",SUM(G30,G48,G66,G84,G102,G120,G138,G156,G174,G192))</x:f>
        <x:v>1108</x:v>
      </x:c>
      <x:c r="H8" s="37" t="n">
        <x:f>IF($D$21&lt;&gt;"Complete","n.a.",SUM(H30,H48,H66,H84,H102,H120,H138,H156,H174,H192))</x:f>
        <x:v>1108</x:v>
      </x:c>
      <x:c r="I8" s="37" t="n">
        <x:f>IF($D$21&lt;&gt;"Complete","n.a.",SUM(I30,I48,I66,I84,I102,I120,I138,I156,I174,I192))</x:f>
        <x:v>1108</x:v>
      </x:c>
      <x:c r="J8" s="38"/>
      <x:c r="K8" s="2"/>
      <x:c r="L8" s="2" t="str">
        <x:v>S02</x:v>
      </x:c>
      <x:c r="M8" s="6" t="n">
        <x:f>IF(COUNTIFS('Initiatives'!$C$7:$C$16,L8)=1,MATCH(L8,'Initiatives'!$C$7:$C$16,0),0)</x:f>
        <x:v>2</x:v>
      </x:c>
      <x:c r="N8" s="6" t="str">
        <x:f>IF(M8=0,"Invalid ID",INDEX('Initiatives'!$AC$7:$AC$16,M8))</x:f>
        <x:v>Complete</x:v>
      </x:c>
      <x:c r="O8" s="23" t="n">
        <x:f>J56</x:f>
        <x:v>1249.5325762354412</x:v>
      </x:c>
      <x:c r="P8" s="23" t="n">
        <x:f>E55</x:f>
        <x:v>303.75</x:v>
      </x:c>
      <x:c r="Q8" s="2"/>
      <x:c r="R8" s="2"/>
      <x:c r="S8" s="2"/>
      <x:c r="T8" s="2"/>
      <x:c r="U8" s="2"/>
      <x:c r="V8" s="2"/>
      <x:c r="W8" s="2"/>
      <x:c r="X8" s="2"/>
      <x:c r="Y8" s="2"/>
      <x:c r="Z8" s="2"/>
      <x:c r="AA8" s="2"/>
      <x:c r="AB8" s="2"/>
      <x:c r="AC8" s="2"/>
      <x:c r="AD8" s="2"/>
    </x:row>
    <x:row r="9" ht="32" customHeight="1">
      <x:c r="A9" s="1"/>
      <x:c r="B9" s="1"/>
      <x:c r="C9" s="13" t="str">
        <x:v>Dis-synergies</x:v>
      </x:c>
      <x:c r="D9" s="37" t="n">
        <x:f>IF($D$21&lt;&gt;"Complete","n.a.",SUM(D31,D49,D67,D85,D103,D121,D139,D157,D175,D193))</x:f>
        <x:v>0</x:v>
      </x:c>
      <x:c r="E9" s="37" t="n">
        <x:f>IF($D$21&lt;&gt;"Complete","n.a.",SUM(E31,E49,E67,E85,E103,E121,E139,E157,E175,E193))</x:f>
        <x:v>160</x:v>
      </x:c>
      <x:c r="F9" s="37" t="n">
        <x:f>IF($D$21&lt;&gt;"Complete","n.a.",SUM(F31,F49,F67,F85,F103,F121,F139,F157,F175,F193))</x:f>
        <x:v>160</x:v>
      </x:c>
      <x:c r="G9" s="37" t="n">
        <x:f>IF($D$21&lt;&gt;"Complete","n.a.",SUM(G31,G49,G67,G85,G103,G121,G139,G157,G175,G193))</x:f>
        <x:v>160</x:v>
      </x:c>
      <x:c r="H9" s="37" t="n">
        <x:f>IF($D$21&lt;&gt;"Complete","n.a.",SUM(H31,H49,H67,H85,H103,H121,H139,H157,H175,H193))</x:f>
        <x:v>160</x:v>
      </x:c>
      <x:c r="I9" s="37" t="n">
        <x:f>IF($D$21&lt;&gt;"Complete","n.a.",SUM(I31,I49,I67,I85,I103,I121,I139,I157,I175,I193))</x:f>
        <x:v>160</x:v>
      </x:c>
      <x:c r="J9" s="38"/>
      <x:c r="K9" s="2"/>
      <x:c r="L9" s="2" t="str">
        <x:v>S03</x:v>
      </x:c>
      <x:c r="M9" s="6" t="n">
        <x:f>IF(COUNTIFS('Initiatives'!$C$7:$C$16,L9)=1,MATCH(L9,'Initiatives'!$C$7:$C$16,0),0)</x:f>
        <x:v>3</x:v>
      </x:c>
      <x:c r="N9" s="6" t="str">
        <x:f>IF(M9=0,"Invalid ID",INDEX('Initiatives'!$AC$7:$AC$16,M9))</x:f>
        <x:v>Complete</x:v>
      </x:c>
      <x:c r="O9" s="23" t="n">
        <x:f>J74</x:f>
        <x:v>-93.5899028035505</x:v>
      </x:c>
      <x:c r="P9" s="23" t="n">
        <x:f>E73</x:f>
        <x:v>-48.333333333333336</x:v>
      </x:c>
      <x:c r="Q9" s="2"/>
      <x:c r="R9" s="2"/>
      <x:c r="S9" s="2"/>
      <x:c r="T9" s="2"/>
      <x:c r="U9" s="2"/>
      <x:c r="V9" s="2"/>
      <x:c r="W9" s="2"/>
      <x:c r="X9" s="2"/>
      <x:c r="Y9" s="2"/>
      <x:c r="Z9" s="2"/>
      <x:c r="AA9" s="2"/>
      <x:c r="AB9" s="2"/>
      <x:c r="AC9" s="2"/>
      <x:c r="AD9" s="2"/>
    </x:row>
    <x:row r="10" ht="32" customHeight="1">
      <x:c r="A10" s="1"/>
      <x:c r="B10" s="1"/>
      <x:c r="C10" s="13" t="str">
        <x:v>Cash tax expense / (benefit)</x:v>
      </x:c>
      <x:c r="D10" s="37" t="n">
        <x:f>IF($D$21&lt;&gt;"Complete","n.a.",SUM(D33,D51,D69,D87,D105,D123,D141,D159,D177,D195))</x:f>
        <x:v>0</x:v>
      </x:c>
      <x:c r="E10" s="37" t="n">
        <x:f>IF($D$21&lt;&gt;"Complete","n.a.",SUM(E33,E51,E69,E87,E105,E123,E141,E159,E177,E195))</x:f>
        <x:v>101.25</x:v>
      </x:c>
      <x:c r="F10" s="37" t="n">
        <x:f>IF($D$21&lt;&gt;"Complete","n.a.",SUM(F33,F51,F69,F87,F105,F123,F141,F159,F177,F195))</x:f>
        <x:v>216.33333333333334</x:v>
      </x:c>
      <x:c r="G10" s="37" t="n">
        <x:f>IF($D$21&lt;&gt;"Complete","n.a.",SUM(G33,G51,G69,G87,G105,G123,G141,G159,G177,G195))</x:f>
        <x:v>237</x:v>
      </x:c>
      <x:c r="H10" s="37" t="n">
        <x:f>IF($D$21&lt;&gt;"Complete","n.a.",SUM(H33,H51,H69,H87,H105,H123,H141,H159,H177,H195))</x:f>
        <x:v>237</x:v>
      </x:c>
      <x:c r="I10" s="37" t="n">
        <x:f>IF($D$21&lt;&gt;"Complete","n.a.",SUM(I33,I51,I69,I87,I105,I123,I141,I159,I177,I195))</x:f>
        <x:v>237</x:v>
      </x:c>
      <x:c r="J10" s="38"/>
      <x:c r="K10" s="2"/>
      <x:c r="L10" s="2" t="str">
        <x:v>S04</x:v>
      </x:c>
      <x:c r="M10" s="6" t="n">
        <x:f>IF(COUNTIFS('Initiatives'!$C$7:$C$16,L10)=1,MATCH(L10,'Initiatives'!$C$7:$C$16,0),0)</x:f>
        <x:v>4</x:v>
      </x:c>
      <x:c r="N10" s="6" t="str">
        <x:f>IF(M10=0,"Invalid ID",INDEX('Initiatives'!$AC$7:$AC$16,M10))</x:f>
        <x:v>Excluded</x:v>
      </x:c>
      <x:c r="O10" s="23" t="n">
        <x:f>J92</x:f>
        <x:v>0</x:v>
      </x:c>
      <x:c r="P10" s="23" t="n">
        <x:f>E91</x:f>
        <x:v>0</x:v>
      </x:c>
      <x:c r="Q10" s="2"/>
      <x:c r="R10" s="2"/>
      <x:c r="S10" s="2"/>
      <x:c r="T10" s="2"/>
      <x:c r="U10" s="2"/>
      <x:c r="V10" s="2"/>
      <x:c r="W10" s="2"/>
      <x:c r="X10" s="2"/>
      <x:c r="Y10" s="2"/>
      <x:c r="Z10" s="2"/>
      <x:c r="AA10" s="2"/>
      <x:c r="AB10" s="2"/>
      <x:c r="AC10" s="2"/>
      <x:c r="AD10" s="2"/>
    </x:row>
    <x:row r="11" ht="32" customHeight="1">
      <x:c r="A11" s="1"/>
      <x:c r="B11" s="1"/>
      <x:c r="C11" s="13" t="str">
        <x:v>Implementation cash, after tax</x:v>
      </x:c>
      <x:c r="D11" s="37" t="n">
        <x:f>IF($D$21&lt;&gt;"Complete","n.a.",SUM(D34,D52,D70,D88,D106,D124,D142,D160,D178,D196))</x:f>
        <x:v>670</x:v>
      </x:c>
      <x:c r="E11" s="37" t="n">
        <x:f>IF($D$21&lt;&gt;"Complete","n.a.",SUM(E34,E52,E70,E88,E106,E124,E142,E160,E178,E196))</x:f>
        <x:v>0</x:v>
      </x:c>
      <x:c r="F11" s="37" t="n">
        <x:f>IF($D$21&lt;&gt;"Complete","n.a.",SUM(F34,F52,F70,F88,F106,F124,F142,F160,F178,F196))</x:f>
        <x:v>0</x:v>
      </x:c>
      <x:c r="G11" s="37" t="n">
        <x:f>IF($D$21&lt;&gt;"Complete","n.a.",SUM(G34,G52,G70,G88,G106,G124,G142,G160,G178,G196))</x:f>
        <x:v>0</x:v>
      </x:c>
      <x:c r="H11" s="37" t="n">
        <x:f>IF($D$21&lt;&gt;"Complete","n.a.",SUM(H34,H52,H70,H88,H106,H124,H142,H160,H178,H196))</x:f>
        <x:v>0</x:v>
      </x:c>
      <x:c r="I11" s="37" t="n">
        <x:f>IF($D$21&lt;&gt;"Complete","n.a.",SUM(I34,I52,I70,I88,I106,I124,I142,I160,I178,I196))</x:f>
        <x:v>0</x:v>
      </x:c>
      <x:c r="J11" s="38"/>
      <x:c r="K11" s="2"/>
      <x:c r="L11" s="2" t="str">
        <x:v>S05</x:v>
      </x:c>
      <x:c r="M11" s="6" t="n">
        <x:f>IF(COUNTIFS('Initiatives'!$C$7:$C$16,L11)=1,MATCH(L11,'Initiatives'!$C$7:$C$16,0),0)</x:f>
        <x:v>5</x:v>
      </x:c>
      <x:c r="N11" s="6" t="str">
        <x:f>IF(M11=0,"Invalid ID",INDEX('Initiatives'!$AC$7:$AC$16,M11))</x:f>
        <x:v>Excluded</x:v>
      </x:c>
      <x:c r="O11" s="23" t="n">
        <x:f>J110</x:f>
        <x:v>0</x:v>
      </x:c>
      <x:c r="P11" s="23" t="n">
        <x:f>E109</x:f>
        <x:v>0</x:v>
      </x:c>
      <x:c r="Q11" s="2"/>
      <x:c r="R11" s="2"/>
      <x:c r="S11" s="2"/>
      <x:c r="T11" s="2"/>
      <x:c r="U11" s="2"/>
      <x:c r="V11" s="2"/>
      <x:c r="W11" s="2"/>
      <x:c r="X11" s="2"/>
      <x:c r="Y11" s="2"/>
      <x:c r="Z11" s="2"/>
      <x:c r="AA11" s="2"/>
      <x:c r="AB11" s="2"/>
      <x:c r="AC11" s="2"/>
      <x:c r="AD11" s="2"/>
    </x:row>
    <x:row r="12" ht="32" customHeight="1">
      <x:c r="A12" s="1"/>
      <x:c r="B12" s="1"/>
      <x:c r="C12" s="13" t="str">
        <x:v>Capital and working capital</x:v>
      </x:c>
      <x:c r="D12" s="37" t="n">
        <x:f>IF($D$21&lt;&gt;"Complete","n.a.",SUM(D35,D36,D53,D54,D71,D72,D89,D90,D107,D108,D125,D126,D143,D144,D161,D162,D179,D180,D197,D198))</x:f>
        <x:v>300</x:v>
      </x:c>
      <x:c r="E12" s="37" t="n">
        <x:f>IF($D$21&lt;&gt;"Complete","n.a.",SUM(E35,E36,E53,E54,E71,E72,E89,E90,E107,E108,E125,E126,E143,E144,E161,E162,E179,E180,E197,E198))</x:f>
        <x:v>0</x:v>
      </x:c>
      <x:c r="F12" s="37" t="n">
        <x:f>IF($D$21&lt;&gt;"Complete","n.a.",SUM(F35,F36,F53,F54,F71,F72,F89,F90,F107,F108,F125,F126,F143,F144,F161,F162,F179,F180,F197,F198))</x:f>
        <x:v>0</x:v>
      </x:c>
      <x:c r="G12" s="37" t="n">
        <x:f>IF($D$21&lt;&gt;"Complete","n.a.",SUM(G35,G36,G53,G54,G71,G72,G89,G90,G107,G108,G125,G126,G143,G144,G161,G162,G179,G180,G197,G198))</x:f>
        <x:v>0</x:v>
      </x:c>
      <x:c r="H12" s="37" t="n">
        <x:f>IF($D$21&lt;&gt;"Complete","n.a.",SUM(H35,H36,H53,H54,H71,H72,H89,H90,H107,H108,H125,H126,H143,H144,H161,H162,H179,H180,H197,H198))</x:f>
        <x:v>0</x:v>
      </x:c>
      <x:c r="I12" s="37" t="n">
        <x:f>IF($D$21&lt;&gt;"Complete","n.a.",SUM(I35,I36,I53,I54,I71,I72,I89,I90,I107,I108,I125,I126,I143,I144,I161,I162,I179,I180,I197,I198))</x:f>
        <x:v>0</x:v>
      </x:c>
      <x:c r="J12" s="38"/>
      <x:c r="K12" s="2"/>
      <x:c r="L12" s="2" t="str">
        <x:v>S06</x:v>
      </x:c>
      <x:c r="M12" s="6" t="n">
        <x:f>IF(COUNTIFS('Initiatives'!$C$7:$C$16,L12)=1,MATCH(L12,'Initiatives'!$C$7:$C$16,0),0)</x:f>
        <x:v>6</x:v>
      </x:c>
      <x:c r="N12" s="6" t="str">
        <x:f>IF(M12=0,"Invalid ID",INDEX('Initiatives'!$AC$7:$AC$16,M12))</x:f>
        <x:v>Excluded</x:v>
      </x:c>
      <x:c r="O12" s="23" t="n">
        <x:f>J128</x:f>
        <x:v>0</x:v>
      </x:c>
      <x:c r="P12" s="23" t="n">
        <x:f>E127</x:f>
        <x:v>0</x:v>
      </x:c>
      <x:c r="Q12" s="2"/>
      <x:c r="R12" s="2"/>
      <x:c r="S12" s="2"/>
      <x:c r="T12" s="2"/>
      <x:c r="U12" s="2"/>
      <x:c r="V12" s="2"/>
      <x:c r="W12" s="2"/>
      <x:c r="X12" s="2"/>
      <x:c r="Y12" s="2"/>
      <x:c r="Z12" s="2"/>
      <x:c r="AA12" s="2"/>
      <x:c r="AB12" s="2"/>
      <x:c r="AC12" s="2"/>
      <x:c r="AD12" s="2"/>
    </x:row>
    <x:row r="13" ht="32" customHeight="1">
      <x:c r="A13" s="1"/>
      <x:c r="B13" s="1"/>
      <x:c r="C13" s="45" t="str">
        <x:v>Net incremental cash</x:v>
      </x:c>
      <x:c r="D13" s="44" t="n">
        <x:f>IF($D$21&lt;&gt;"Complete","n.a.",SUM(D37,D55,D73,D91,D109,D127,D145,D163,D181,D199))</x:f>
        <x:v>-970</x:v>
      </x:c>
      <x:c r="E13" s="44" t="n">
        <x:f>IF($D$21&lt;&gt;"Complete","n.a.",SUM(E37,E55,E73,E91,E109,E127,E145,E163,E181,E199))</x:f>
        <x:v>191.41666666666666</x:v>
      </x:c>
      <x:c r="F13" s="44" t="n">
        <x:f>IF($D$21&lt;&gt;"Complete","n.a.",SUM(F37,F55,F73,F91,F109,F127,F145,F163,F181,F199))</x:f>
        <x:v>649</x:v>
      </x:c>
      <x:c r="G13" s="44" t="n">
        <x:f>IF($D$21&lt;&gt;"Complete","n.a.",SUM(G37,G55,G73,G91,G109,G127,G145,G163,G181,G199))</x:f>
        <x:v>711</x:v>
      </x:c>
      <x:c r="H13" s="44" t="n">
        <x:f>IF($D$21&lt;&gt;"Complete","n.a.",SUM(H37,H55,H73,H91,H109,H127,H145,H163,H181,H199))</x:f>
        <x:v>711</x:v>
      </x:c>
      <x:c r="I13" s="44" t="n">
        <x:f>IF($D$21&lt;&gt;"Complete","n.a.",SUM(I37,I55,I73,I91,I109,I127,I145,I163,I181,I199))</x:f>
        <x:v>711</x:v>
      </x:c>
      <x:c r="J13" s="43"/>
      <x:c r="K13" s="2"/>
      <x:c r="L13" s="2" t="str">
        <x:v>S07</x:v>
      </x:c>
      <x:c r="M13" s="6" t="n">
        <x:f>IF(COUNTIFS('Initiatives'!$C$7:$C$16,L13)=1,MATCH(L13,'Initiatives'!$C$7:$C$16,0),0)</x:f>
        <x:v>7</x:v>
      </x:c>
      <x:c r="N13" s="6" t="str">
        <x:f>IF(M13=0,"Invalid ID",INDEX('Initiatives'!$AC$7:$AC$16,M13))</x:f>
        <x:v>Excluded</x:v>
      </x:c>
      <x:c r="O13" s="23" t="n">
        <x:f>J146</x:f>
        <x:v>0</x:v>
      </x:c>
      <x:c r="P13" s="23" t="n">
        <x:f>E145</x:f>
        <x:v>0</x:v>
      </x:c>
      <x:c r="Q13" s="2"/>
      <x:c r="R13" s="2"/>
      <x:c r="S13" s="2"/>
      <x:c r="T13" s="2"/>
      <x:c r="U13" s="2"/>
      <x:c r="V13" s="2"/>
      <x:c r="W13" s="2"/>
      <x:c r="X13" s="2"/>
      <x:c r="Y13" s="2"/>
      <x:c r="Z13" s="2"/>
      <x:c r="AA13" s="2"/>
      <x:c r="AB13" s="2"/>
      <x:c r="AC13" s="2"/>
      <x:c r="AD13" s="2"/>
    </x:row>
    <x:row r="14" ht="32" customHeight="1">
      <x:c r="A14" s="1"/>
      <x:c r="B14" s="1"/>
      <x:c r="C14" s="45" t="str">
        <x:v>Discounted incremental cash</x:v>
      </x:c>
      <x:c r="D14" s="44" t="n">
        <x:f>IF($D$21&lt;&gt;"Complete","n.a.",SUM(D38,D56,D74,D92,D110,D128,D146,D164,D182,D200))</x:f>
        <x:v>-970</x:v>
      </x:c>
      <x:c r="E14" s="44" t="n">
        <x:f>IF($D$21&lt;&gt;"Complete","n.a.",SUM(E38,E56,E74,E92,E110,E128,E146,E164,E182,E200))</x:f>
        <x:v>170.90773809523807</x:v>
      </x:c>
      <x:c r="F14" s="44" t="n">
        <x:f>IF($D$21&lt;&gt;"Complete","n.a.",SUM(F38,F56,F74,F92,F110,F128,F146,F164,F182,F200))</x:f>
        <x:v>517.3788265306122</x:v>
      </x:c>
      <x:c r="G14" s="44" t="n">
        <x:f>IF($D$21&lt;&gt;"Complete","n.a.",SUM(G38,G56,G74,G92,G110,G128,G146,G164,G182,G200))</x:f>
        <x:v>506.07575619533515</x:v>
      </x:c>
      <x:c r="H14" s="44" t="n">
        <x:f>IF($D$21&lt;&gt;"Complete","n.a.",SUM(H38,H56,H74,H92,H110,H128,H146,H164,H182,H200))</x:f>
        <x:v>451.85335374583485</x:v>
      </x:c>
      <x:c r="I14" s="44" t="n">
        <x:f>IF($D$21&lt;&gt;"Complete","n.a.",SUM(I38,I56,I74,I92,I110,I128,I146,I164,I182,I200))</x:f>
        <x:v>403.44049441592404</x:v>
      </x:c>
      <x:c r="J14" s="44" t="n">
        <x:f>IF(COUNT(D14:I14)=6,SUM(D14:I14),"n.a.")</x:f>
        <x:v>1079.656168982944</x:v>
      </x:c>
      <x:c r="K14" s="2"/>
      <x:c r="L14" s="2" t="str">
        <x:v>S08</x:v>
      </x:c>
      <x:c r="M14" s="6" t="n">
        <x:f>IF(COUNTIFS('Initiatives'!$C$7:$C$16,L14)=1,MATCH(L14,'Initiatives'!$C$7:$C$16,0),0)</x:f>
        <x:v>8</x:v>
      </x:c>
      <x:c r="N14" s="6" t="str">
        <x:f>IF(M14=0,"Invalid ID",INDEX('Initiatives'!$AC$7:$AC$16,M14))</x:f>
        <x:v>Excluded</x:v>
      </x:c>
      <x:c r="O14" s="23" t="n">
        <x:f>J164</x:f>
        <x:v>0</x:v>
      </x:c>
      <x:c r="P14" s="23" t="n">
        <x:f>E163</x:f>
        <x:v>0</x:v>
      </x:c>
      <x:c r="Q14" s="2"/>
      <x:c r="R14" s="2"/>
      <x:c r="S14" s="2"/>
      <x:c r="T14" s="2"/>
      <x:c r="U14" s="2"/>
      <x:c r="V14" s="2"/>
      <x:c r="W14" s="2"/>
      <x:c r="X14" s="2"/>
      <x:c r="Y14" s="2"/>
      <x:c r="Z14" s="2"/>
      <x:c r="AA14" s="2"/>
      <x:c r="AB14" s="2"/>
      <x:c r="AC14" s="2"/>
      <x:c r="AD14" s="2"/>
    </x:row>
    <x:row r="15" ht="22" customHeight="1">
      <x:c r="A15" s="1"/>
      <x:c r="B15" s="1"/>
      <x:c r="C15" s="2"/>
      <x:c r="D15" s="38"/>
      <x:c r="E15" s="38"/>
      <x:c r="F15" s="38"/>
      <x:c r="G15" s="38"/>
      <x:c r="H15" s="38"/>
      <x:c r="I15" s="38"/>
      <x:c r="J15" s="38"/>
      <x:c r="K15" s="2"/>
      <x:c r="L15" s="2" t="str">
        <x:v>S09</x:v>
      </x:c>
      <x:c r="M15" s="6" t="n">
        <x:f>IF(COUNTIFS('Initiatives'!$C$7:$C$16,L15)=1,MATCH(L15,'Initiatives'!$C$7:$C$16,0),0)</x:f>
        <x:v>9</x:v>
      </x:c>
      <x:c r="N15" s="6" t="str">
        <x:f>IF(M15=0,"Invalid ID",INDEX('Initiatives'!$AC$7:$AC$16,M15))</x:f>
        <x:v>Excluded</x:v>
      </x:c>
      <x:c r="O15" s="23" t="n">
        <x:f>J182</x:f>
        <x:v>0</x:v>
      </x:c>
      <x:c r="P15" s="23" t="n">
        <x:f>E181</x:f>
        <x:v>0</x:v>
      </x:c>
      <x:c r="Q15" s="2"/>
      <x:c r="R15" s="2"/>
      <x:c r="S15" s="2"/>
      <x:c r="T15" s="2"/>
      <x:c r="U15" s="2"/>
      <x:c r="V15" s="2"/>
      <x:c r="W15" s="2"/>
      <x:c r="X15" s="2"/>
      <x:c r="Y15" s="2"/>
      <x:c r="Z15" s="2"/>
      <x:c r="AA15" s="2"/>
      <x:c r="AB15" s="2"/>
      <x:c r="AC15" s="2"/>
      <x:c r="AD15" s="2"/>
    </x:row>
    <x:row r="16" ht="22" customHeight="1">
      <x:c r="A16" s="1"/>
      <x:c r="B16" s="1"/>
      <x:c r="C16" s="2"/>
      <x:c r="D16" s="38"/>
      <x:c r="E16" s="38"/>
      <x:c r="F16" s="38"/>
      <x:c r="G16" s="38"/>
      <x:c r="H16" s="38"/>
      <x:c r="I16" s="38"/>
      <x:c r="J16" s="38"/>
      <x:c r="K16" s="2"/>
      <x:c r="L16" s="2" t="str">
        <x:v>S10</x:v>
      </x:c>
      <x:c r="M16" s="6" t="n">
        <x:f>IF(COUNTIFS('Initiatives'!$C$7:$C$16,L16)=1,MATCH(L16,'Initiatives'!$C$7:$C$16,0),0)</x:f>
        <x:v>10</x:v>
      </x:c>
      <x:c r="N16" s="6" t="str">
        <x:f>IF(M16=0,"Invalid ID",INDEX('Initiatives'!$AC$7:$AC$16,M16))</x:f>
        <x:v>Excluded</x:v>
      </x:c>
      <x:c r="O16" s="23" t="n">
        <x:f>J200</x:f>
        <x:v>0</x:v>
      </x:c>
      <x:c r="P16" s="23" t="n">
        <x:f>E199</x:f>
        <x:v>0</x:v>
      </x:c>
      <x:c r="Q16" s="2"/>
      <x:c r="R16" s="2"/>
      <x:c r="S16" s="2"/>
      <x:c r="T16" s="2"/>
      <x:c r="U16" s="2"/>
      <x:c r="V16" s="2"/>
      <x:c r="W16" s="2"/>
      <x:c r="X16" s="2"/>
      <x:c r="Y16" s="2"/>
      <x:c r="Z16" s="2"/>
      <x:c r="AA16" s="2"/>
      <x:c r="AB16" s="2"/>
      <x:c r="AC16" s="2"/>
      <x:c r="AD16" s="2"/>
    </x:row>
    <x:row r="17" ht="22" customHeight="1">
      <x:c r="A17" s="1"/>
      <x:c r="B17" s="1"/>
      <x:c r="C17" s="2" t="str">
        <x:v>Included initiatives</x:v>
      </x:c>
      <x:c r="D17" s="39" t="n">
        <x:f>COUNTIFS('Initiatives'!AB7:AB16,"Yes")</x:f>
        <x:v>3</x:v>
      </x:c>
      <x:c r="E17" s="38"/>
      <x:c r="F17" s="38"/>
      <x:c r="G17" s="38"/>
      <x:c r="H17" s="38"/>
      <x:c r="I17" s="38"/>
      <x:c r="J17" s="38"/>
      <x:c r="K17" s="2"/>
      <x:c r="L17" s="2"/>
      <x:c r="M17" s="2"/>
      <x:c r="N17" s="2"/>
      <x:c r="O17" s="2"/>
      <x:c r="P17" s="2"/>
      <x:c r="Q17" s="2"/>
      <x:c r="R17" s="2"/>
      <x:c r="S17" s="2"/>
      <x:c r="T17" s="2"/>
      <x:c r="U17" s="2"/>
      <x:c r="V17" s="2"/>
      <x:c r="W17" s="2"/>
      <x:c r="X17" s="2"/>
      <x:c r="Y17" s="2"/>
      <x:c r="Z17" s="2"/>
      <x:c r="AA17" s="2"/>
      <x:c r="AB17" s="2"/>
      <x:c r="AC17" s="2"/>
      <x:c r="AD17" s="2"/>
    </x:row>
    <x:row r="18" ht="22" customHeight="1">
      <x:c r="A18" s="1"/>
      <x:c r="B18" s="1"/>
      <x:c r="C18" s="2" t="str">
        <x:v>Unpriced included initiatives</x:v>
      </x:c>
      <x:c r="D18" s="39" t="n">
        <x:f>COUNTIFS('Initiatives'!AB7:AB16,"Yes",'Initiatives'!AC7:AC16,"&lt;&gt;Complete")+COUNTIFS('Initiatives'!AB7:AB16,"&lt;&gt;Yes",'Initiatives'!AB7:AB16,"&lt;&gt;No")</x:f>
        <x:v>0</x:v>
      </x:c>
      <x:c r="E18" s="38"/>
      <x:c r="F18" s="38"/>
      <x:c r="G18" s="38"/>
      <x:c r="H18" s="38"/>
      <x:c r="I18" s="38"/>
      <x:c r="J18" s="38"/>
      <x:c r="K18" s="2"/>
      <x:c r="L18" s="2"/>
      <x:c r="M18" s="2"/>
      <x:c r="N18" s="2"/>
      <x:c r="O18" s="2"/>
      <x:c r="P18" s="2"/>
      <x:c r="Q18" s="2"/>
      <x:c r="R18" s="2"/>
      <x:c r="S18" s="2"/>
      <x:c r="T18" s="2"/>
      <x:c r="U18" s="2"/>
      <x:c r="V18" s="2"/>
      <x:c r="W18" s="2"/>
      <x:c r="X18" s="2"/>
      <x:c r="Y18" s="2"/>
      <x:c r="Z18" s="2"/>
      <x:c r="AA18" s="2"/>
      <x:c r="AB18" s="2"/>
      <x:c r="AC18" s="2"/>
      <x:c r="AD18" s="2"/>
    </x:row>
    <x:row r="19" ht="22" customHeight="1">
      <x:c r="A19" s="1"/>
      <x:c r="B19" s="1"/>
      <x:c r="C19" s="2" t="str">
        <x:v>Operating findings still open</x:v>
      </x:c>
      <x:c r="D19" s="39" t="n">
        <x:f>COUNTIFS('Initiatives'!AB7:AB16,"Yes",'Initiatives'!AD7:AD16,"&lt;&gt;Complete")</x:f>
        <x:v>3</x:v>
      </x:c>
      <x:c r="E19" s="38"/>
      <x:c r="F19" s="38"/>
      <x:c r="G19" s="38"/>
      <x:c r="H19" s="38"/>
      <x:c r="I19" s="38"/>
      <x:c r="J19" s="38"/>
      <x:c r="K19" s="2"/>
      <x:c r="L19" s="2"/>
      <x:c r="M19" s="2"/>
      <x:c r="N19" s="2"/>
      <x:c r="O19" s="2"/>
      <x:c r="P19" s="2"/>
      <x:c r="Q19" s="2"/>
      <x:c r="R19" s="2"/>
      <x:c r="S19" s="2"/>
      <x:c r="T19" s="2"/>
      <x:c r="U19" s="2"/>
      <x:c r="V19" s="2"/>
      <x:c r="W19" s="2"/>
      <x:c r="X19" s="2"/>
      <x:c r="Y19" s="2"/>
      <x:c r="Z19" s="2"/>
      <x:c r="AA19" s="2"/>
      <x:c r="AB19" s="2"/>
      <x:c r="AC19" s="2"/>
      <x:c r="AD19" s="2"/>
    </x:row>
    <x:row r="20" ht="22" customHeight="1">
      <x:c r="A20" s="1"/>
      <x:c r="B20" s="1"/>
      <x:c r="C20" s="2" t="str">
        <x:v>Walk decisions</x:v>
      </x:c>
      <x:c r="D20" s="39" t="n">
        <x:f>COUNTIFS('Initiatives'!AB7:AB16,"Yes",'Initiatives'!X7:X16,"Walk")</x:f>
        <x:v>0</x:v>
      </x:c>
      <x:c r="E20" s="38"/>
      <x:c r="F20" s="38"/>
      <x:c r="G20" s="38"/>
      <x:c r="H20" s="38"/>
      <x:c r="I20" s="38"/>
      <x:c r="J20" s="38"/>
      <x:c r="K20" s="2"/>
      <x:c r="L20" s="2"/>
      <x:c r="M20" s="2"/>
      <x:c r="N20" s="2"/>
      <x:c r="O20" s="2"/>
      <x:c r="P20" s="2"/>
      <x:c r="Q20" s="2"/>
      <x:c r="R20" s="2"/>
      <x:c r="S20" s="2"/>
      <x:c r="T20" s="2"/>
      <x:c r="U20" s="2"/>
      <x:c r="V20" s="2"/>
      <x:c r="W20" s="2"/>
      <x:c r="X20" s="2"/>
      <x:c r="Y20" s="2"/>
      <x:c r="Z20" s="2"/>
      <x:c r="AA20" s="2"/>
      <x:c r="AB20" s="2"/>
      <x:c r="AC20" s="2"/>
      <x:c r="AD20" s="2"/>
    </x:row>
    <x:row r="21" ht="22" customHeight="1">
      <x:c r="A21" s="1"/>
      <x:c r="B21" s="1"/>
      <x:c r="C21" s="2" t="str">
        <x:v>Pricing prerequisites</x:v>
      </x:c>
      <x:c r="D21" s="39" t="str">
        <x:f>IF('Assumptions'!D42&lt;&gt;"Complete","Missing / invalid assumptions",IF(D18&gt;0,"Unpriced initiatives",IF(D17=0,"No included initiatives","Complete")))</x:f>
        <x:v>Complete</x:v>
      </x:c>
      <x:c r="E21" s="38"/>
      <x:c r="F21" s="38"/>
      <x:c r="G21" s="38"/>
      <x:c r="H21" s="38"/>
      <x:c r="I21" s="38"/>
      <x:c r="J21" s="38"/>
      <x:c r="K21" s="2"/>
      <x:c r="L21" s="2"/>
      <x:c r="M21" s="2"/>
      <x:c r="N21" s="2"/>
      <x:c r="O21" s="2"/>
      <x:c r="P21" s="2"/>
      <x:c r="Q21" s="2"/>
      <x:c r="R21" s="2"/>
      <x:c r="S21" s="2"/>
      <x:c r="T21" s="2"/>
      <x:c r="U21" s="2"/>
      <x:c r="V21" s="2"/>
      <x:c r="W21" s="2"/>
      <x:c r="X21" s="2"/>
      <x:c r="Y21" s="2"/>
      <x:c r="Z21" s="2"/>
      <x:c r="AA21" s="2"/>
      <x:c r="AB21" s="2"/>
      <x:c r="AC21" s="2"/>
      <x:c r="AD21" s="2"/>
    </x:row>
    <x:row r="22" ht="22" customHeight="1">
      <x:c r="A22" s="1"/>
      <x:c r="B22" s="1"/>
      <x:c r="C22" s="2"/>
      <x:c r="D22" s="38"/>
      <x:c r="E22" s="38"/>
      <x:c r="F22" s="38"/>
      <x:c r="G22" s="38"/>
      <x:c r="H22" s="38"/>
      <x:c r="I22" s="38"/>
      <x:c r="J22" s="38"/>
      <x:c r="K22" s="2"/>
      <x:c r="L22" s="2"/>
      <x:c r="M22" s="2"/>
      <x:c r="N22" s="2"/>
      <x:c r="O22" s="2"/>
      <x:c r="P22" s="2"/>
      <x:c r="Q22" s="2"/>
      <x:c r="R22" s="2"/>
      <x:c r="S22" s="2"/>
      <x:c r="T22" s="2"/>
      <x:c r="U22" s="2"/>
      <x:c r="V22" s="2"/>
      <x:c r="W22" s="2"/>
      <x:c r="X22" s="2"/>
      <x:c r="Y22" s="2"/>
      <x:c r="Z22" s="2"/>
      <x:c r="AA22" s="2"/>
      <x:c r="AB22" s="2"/>
      <x:c r="AC22" s="2"/>
      <x:c r="AD22" s="2"/>
    </x:row>
    <x:row r="23" ht="22" customHeight="1">
      <x:c r="A23" s="1"/>
      <x:c r="B23" s="1"/>
      <x:c r="C23" s="2"/>
      <x:c r="D23" s="38"/>
      <x:c r="E23" s="38"/>
      <x:c r="F23" s="38"/>
      <x:c r="G23" s="38"/>
      <x:c r="H23" s="38"/>
      <x:c r="I23" s="38"/>
      <x:c r="J23" s="38"/>
      <x:c r="K23" s="2"/>
      <x:c r="L23" s="2"/>
      <x:c r="M23" s="2"/>
      <x:c r="N23" s="2"/>
      <x:c r="O23" s="2"/>
      <x:c r="P23" s="2"/>
      <x:c r="Q23" s="2"/>
      <x:c r="R23" s="2"/>
      <x:c r="S23" s="2"/>
      <x:c r="T23" s="2"/>
      <x:c r="U23" s="2"/>
      <x:c r="V23" s="2"/>
      <x:c r="W23" s="2"/>
      <x:c r="X23" s="2"/>
      <x:c r="Y23" s="2"/>
      <x:c r="Z23" s="2"/>
      <x:c r="AA23" s="2"/>
      <x:c r="AB23" s="2"/>
      <x:c r="AC23" s="2"/>
      <x:c r="AD23" s="2"/>
    </x:row>
    <x:row r="24" ht="22" customHeight="1">
      <x:c r="A24" s="1"/>
      <x:c r="B24" s="1"/>
      <x:c r="C24" s="2"/>
      <x:c r="D24" s="38"/>
      <x:c r="E24" s="38"/>
      <x:c r="F24" s="38"/>
      <x:c r="G24" s="38"/>
      <x:c r="H24" s="38"/>
      <x:c r="I24" s="38"/>
      <x:c r="J24" s="38"/>
      <x:c r="K24" s="2"/>
      <x:c r="L24" s="2"/>
      <x:c r="M24" s="2"/>
      <x:c r="N24" s="2"/>
      <x:c r="O24" s="2"/>
      <x:c r="P24" s="2"/>
      <x:c r="Q24" s="2"/>
      <x:c r="R24" s="2"/>
      <x:c r="S24" s="2"/>
      <x:c r="T24" s="2"/>
      <x:c r="U24" s="2"/>
      <x:c r="V24" s="2"/>
      <x:c r="W24" s="2"/>
      <x:c r="X24" s="2"/>
      <x:c r="Y24" s="2"/>
      <x:c r="Z24" s="2"/>
      <x:c r="AA24" s="2"/>
      <x:c r="AB24" s="2"/>
      <x:c r="AC24" s="2"/>
      <x:c r="AD24" s="2"/>
    </x:row>
    <x:row r="25" ht="22" customHeight="1">
      <x:c r="A25" s="1"/>
      <x:c r="B25" s="1"/>
      <x:c r="C25" s="31" t="str">
        <x:v>S01</x:v>
      </x:c>
      <x:c r="D25" s="40" t="str">
        <x:f>IF($M$7=0,"Invalid ID",INDEX('Initiatives'!$D$7:$D$16,$M$7))</x:f>
        <x:v>Cross-sell existing customers</x:v>
      </x:c>
      <x:c r="E25" s="41"/>
      <x:c r="F25" s="41"/>
      <x:c r="G25" s="41"/>
      <x:c r="H25" s="41"/>
      <x:c r="I25" s="41"/>
      <x:c r="J25" s="41"/>
      <x:c r="K25" s="2"/>
      <x:c r="L25" s="2"/>
      <x:c r="M25" s="2"/>
      <x:c r="N25" s="2"/>
      <x:c r="O25" s="2"/>
      <x:c r="P25" s="2"/>
      <x:c r="Q25" s="2"/>
      <x:c r="R25" s="2"/>
      <x:c r="S25" s="2"/>
      <x:c r="T25" s="2"/>
      <x:c r="U25" s="2"/>
      <x:c r="V25" s="2"/>
      <x:c r="W25" s="2"/>
      <x:c r="X25" s="2"/>
      <x:c r="Y25" s="2"/>
      <x:c r="Z25" s="2"/>
      <x:c r="AA25" s="2"/>
      <x:c r="AB25" s="2"/>
      <x:c r="AC25" s="2"/>
      <x:c r="AD25" s="2"/>
    </x:row>
    <x:row r="26" ht="22" customHeight="1">
      <x:c r="A26" s="1"/>
      <x:c r="B26" s="1"/>
      <x:c r="C26" s="2" t="str">
        <x:v>Capture fraction</x:v>
      </x:c>
      <x:c r="D26" s="33" t="n">
        <x:f>IF($N$7="Excluded",0,IF(OR($N$7&lt;&gt;"Complete",'Assumptions'!$D$42&lt;&gt;"Complete"),"n.a.",0))</x:f>
        <x:v>0</x:v>
      </x:c>
      <x:c r="E26" s="33" t="n">
        <x:f>IF($N$7="Excluded",0,IF(OR($N$7&lt;&gt;"Complete",'Assumptions'!$D$42&lt;&gt;"Complete"),"n.a.",(IF(INDEX('Initiatives'!$N$7:$N$16,$M$7)=0,MAX(0,12-(INDEX('Initiatives'!$M$7:$M$16,$M$7)-1+'Assumptions'!$E$34)),MIN(MAX(0,12-(INDEX('Initiatives'!$M$7:$M$16,$M$7)-1+'Assumptions'!$E$34)),INDEX('Initiatives'!$N$7:$N$16,$M$7))^2/(2*MAX(1,INDEX('Initiatives'!$N$7:$N$16,$M$7)))+MAX(0,MAX(0,12-(INDEX('Initiatives'!$M$7:$M$16,$M$7)-1+'Assumptions'!$E$34))-INDEX('Initiatives'!$N$7:$N$16,$M$7)))-IF(INDEX('Initiatives'!$N$7:$N$16,$M$7)=0,MAX(0,0-(INDEX('Initiatives'!$M$7:$M$16,$M$7)-1+'Assumptions'!$E$34)),MIN(MAX(0,0-(INDEX('Initiatives'!$M$7:$M$16,$M$7)-1+'Assumptions'!$E$34)),INDEX('Initiatives'!$N$7:$N$16,$M$7))^2/(2*MAX(1,INDEX('Initiatives'!$N$7:$N$16,$M$7)))+MAX(0,MAX(0,0-(INDEX('Initiatives'!$M$7:$M$16,$M$7)-1+'Assumptions'!$E$34))-INDEX('Initiatives'!$N$7:$N$16,$M$7))))/12))</x:f>
        <x:v>0.125</x:v>
      </x:c>
      <x:c r="F26" s="33" t="n">
        <x:f>IF($N$7="Excluded",0,IF(OR($N$7&lt;&gt;"Complete",'Assumptions'!$D$42&lt;&gt;"Complete"),"n.a.",(IF(INDEX('Initiatives'!$N$7:$N$16,$M$7)=0,MAX(0,24-(INDEX('Initiatives'!$M$7:$M$16,$M$7)-1+'Assumptions'!$E$34)),MIN(MAX(0,24-(INDEX('Initiatives'!$M$7:$M$16,$M$7)-1+'Assumptions'!$E$34)),INDEX('Initiatives'!$N$7:$N$16,$M$7))^2/(2*MAX(1,INDEX('Initiatives'!$N$7:$N$16,$M$7)))+MAX(0,MAX(0,24-(INDEX('Initiatives'!$M$7:$M$16,$M$7)-1+'Assumptions'!$E$34))-INDEX('Initiatives'!$N$7:$N$16,$M$7)))-IF(INDEX('Initiatives'!$N$7:$N$16,$M$7)=0,MAX(0,12-(INDEX('Initiatives'!$M$7:$M$16,$M$7)-1+'Assumptions'!$E$34)),MIN(MAX(0,12-(INDEX('Initiatives'!$M$7:$M$16,$M$7)-1+'Assumptions'!$E$34)),INDEX('Initiatives'!$N$7:$N$16,$M$7))^2/(2*MAX(1,INDEX('Initiatives'!$N$7:$N$16,$M$7)))+MAX(0,MAX(0,12-(INDEX('Initiatives'!$M$7:$M$16,$M$7)-1+'Assumptions'!$E$34))-INDEX('Initiatives'!$N$7:$N$16,$M$7))))/12))</x:f>
        <x:v>0.875</x:v>
      </x:c>
      <x:c r="G26" s="33" t="n">
        <x:f>IF($N$7="Excluded",0,IF(OR($N$7&lt;&gt;"Complete",'Assumptions'!$D$42&lt;&gt;"Complete"),"n.a.",(IF(INDEX('Initiatives'!$N$7:$N$16,$M$7)=0,MAX(0,36-(INDEX('Initiatives'!$M$7:$M$16,$M$7)-1+'Assumptions'!$E$34)),MIN(MAX(0,36-(INDEX('Initiatives'!$M$7:$M$16,$M$7)-1+'Assumptions'!$E$34)),INDEX('Initiatives'!$N$7:$N$16,$M$7))^2/(2*MAX(1,INDEX('Initiatives'!$N$7:$N$16,$M$7)))+MAX(0,MAX(0,36-(INDEX('Initiatives'!$M$7:$M$16,$M$7)-1+'Assumptions'!$E$34))-INDEX('Initiatives'!$N$7:$N$16,$M$7)))-IF(INDEX('Initiatives'!$N$7:$N$16,$M$7)=0,MAX(0,24-(INDEX('Initiatives'!$M$7:$M$16,$M$7)-1+'Assumptions'!$E$34)),MIN(MAX(0,24-(INDEX('Initiatives'!$M$7:$M$16,$M$7)-1+'Assumptions'!$E$34)),INDEX('Initiatives'!$N$7:$N$16,$M$7))^2/(2*MAX(1,INDEX('Initiatives'!$N$7:$N$16,$M$7)))+MAX(0,MAX(0,24-(INDEX('Initiatives'!$M$7:$M$16,$M$7)-1+'Assumptions'!$E$34))-INDEX('Initiatives'!$N$7:$N$16,$M$7))))/12))</x:f>
        <x:v>1</x:v>
      </x:c>
      <x:c r="H26" s="33" t="n">
        <x:f>IF($N$7="Excluded",0,IF(OR($N$7&lt;&gt;"Complete",'Assumptions'!$D$42&lt;&gt;"Complete"),"n.a.",(IF(INDEX('Initiatives'!$N$7:$N$16,$M$7)=0,MAX(0,48-(INDEX('Initiatives'!$M$7:$M$16,$M$7)-1+'Assumptions'!$E$34)),MIN(MAX(0,48-(INDEX('Initiatives'!$M$7:$M$16,$M$7)-1+'Assumptions'!$E$34)),INDEX('Initiatives'!$N$7:$N$16,$M$7))^2/(2*MAX(1,INDEX('Initiatives'!$N$7:$N$16,$M$7)))+MAX(0,MAX(0,48-(INDEX('Initiatives'!$M$7:$M$16,$M$7)-1+'Assumptions'!$E$34))-INDEX('Initiatives'!$N$7:$N$16,$M$7)))-IF(INDEX('Initiatives'!$N$7:$N$16,$M$7)=0,MAX(0,36-(INDEX('Initiatives'!$M$7:$M$16,$M$7)-1+'Assumptions'!$E$34)),MIN(MAX(0,36-(INDEX('Initiatives'!$M$7:$M$16,$M$7)-1+'Assumptions'!$E$34)),INDEX('Initiatives'!$N$7:$N$16,$M$7))^2/(2*MAX(1,INDEX('Initiatives'!$N$7:$N$16,$M$7)))+MAX(0,MAX(0,36-(INDEX('Initiatives'!$M$7:$M$16,$M$7)-1+'Assumptions'!$E$34))-INDEX('Initiatives'!$N$7:$N$16,$M$7))))/12))</x:f>
        <x:v>1</x:v>
      </x:c>
      <x:c r="I26" s="33" t="n">
        <x:f>IF($N$7="Excluded",0,IF(OR($N$7&lt;&gt;"Complete",'Assumptions'!$D$42&lt;&gt;"Complete"),"n.a.",(IF(INDEX('Initiatives'!$N$7:$N$16,$M$7)=0,MAX(0,60-(INDEX('Initiatives'!$M$7:$M$16,$M$7)-1+'Assumptions'!$E$34)),MIN(MAX(0,60-(INDEX('Initiatives'!$M$7:$M$16,$M$7)-1+'Assumptions'!$E$34)),INDEX('Initiatives'!$N$7:$N$16,$M$7))^2/(2*MAX(1,INDEX('Initiatives'!$N$7:$N$16,$M$7)))+MAX(0,MAX(0,60-(INDEX('Initiatives'!$M$7:$M$16,$M$7)-1+'Assumptions'!$E$34))-INDEX('Initiatives'!$N$7:$N$16,$M$7)))-IF(INDEX('Initiatives'!$N$7:$N$16,$M$7)=0,MAX(0,48-(INDEX('Initiatives'!$M$7:$M$16,$M$7)-1+'Assumptions'!$E$34)),MIN(MAX(0,48-(INDEX('Initiatives'!$M$7:$M$16,$M$7)-1+'Assumptions'!$E$34)),INDEX('Initiatives'!$N$7:$N$16,$M$7))^2/(2*MAX(1,INDEX('Initiatives'!$N$7:$N$16,$M$7)))+MAX(0,MAX(0,48-(INDEX('Initiatives'!$M$7:$M$16,$M$7)-1+'Assumptions'!$E$34))-INDEX('Initiatives'!$N$7:$N$16,$M$7))))/12))</x:f>
        <x:v>1</x:v>
      </x:c>
      <x:c r="J26" s="38"/>
      <x:c r="K26" s="2"/>
      <x:c r="L26" s="2"/>
      <x:c r="M26" s="2"/>
      <x:c r="N26" s="2"/>
      <x:c r="O26" s="2"/>
      <x:c r="P26" s="2"/>
      <x:c r="Q26" s="2"/>
      <x:c r="R26" s="2"/>
      <x:c r="S26" s="2"/>
      <x:c r="T26" s="2"/>
      <x:c r="U26" s="2"/>
      <x:c r="V26" s="2"/>
      <x:c r="W26" s="2"/>
      <x:c r="X26" s="2"/>
      <x:c r="Y26" s="2"/>
      <x:c r="Z26" s="2"/>
      <x:c r="AA26" s="2"/>
      <x:c r="AB26" s="2"/>
      <x:c r="AC26" s="2"/>
      <x:c r="AD26" s="2"/>
    </x:row>
    <x:row r="27" ht="22" customHeight="1">
      <x:c r="A27" s="1"/>
      <x:c r="B27" s="1"/>
      <x:c r="C27" s="2" t="str">
        <x:v>Revenue contribution</x:v>
      </x:c>
      <x:c r="D27" s="39" t="n">
        <x:f>IF($N$7="Excluded",0,IF(OR($N$7&lt;&gt;"Complete",'Assumptions'!$D$42&lt;&gt;"Complete"),"n.a.",D26*INDEX('Initiatives'!$F$7:$F$16,$M$7)*INDEX('Initiatives'!$G$7:$G$16,$M$7)*'Assumptions'!E$16))</x:f>
        <x:v>0</x:v>
      </x:c>
      <x:c r="E27" s="39" t="n">
        <x:f>IF($N$7="Excluded",0,IF(OR($N$7&lt;&gt;"Complete",'Assumptions'!$D$42&lt;&gt;"Complete"),"n.a.",E26*INDEX('Initiatives'!$F$7:$F$16,$M$7)*INDEX('Initiatives'!$G$7:$G$16,$M$7)*'Assumptions'!F$16))</x:f>
        <x:v>60</x:v>
      </x:c>
      <x:c r="F27" s="39" t="n">
        <x:f>IF($N$7="Excluded",0,IF(OR($N$7&lt;&gt;"Complete",'Assumptions'!$D$42&lt;&gt;"Complete"),"n.a.",F26*INDEX('Initiatives'!$F$7:$F$16,$M$7)*INDEX('Initiatives'!$G$7:$G$16,$M$7)*'Assumptions'!G$16))</x:f>
        <x:v>420</x:v>
      </x:c>
      <x:c r="G27" s="39" t="n">
        <x:f>IF($N$7="Excluded",0,IF(OR($N$7&lt;&gt;"Complete",'Assumptions'!$D$42&lt;&gt;"Complete"),"n.a.",G26*INDEX('Initiatives'!$F$7:$F$16,$M$7)*INDEX('Initiatives'!$G$7:$G$16,$M$7)*'Assumptions'!H$16))</x:f>
        <x:v>480</x:v>
      </x:c>
      <x:c r="H27" s="39" t="n">
        <x:f>IF($N$7="Excluded",0,IF(OR($N$7&lt;&gt;"Complete",'Assumptions'!$D$42&lt;&gt;"Complete"),"n.a.",H26*INDEX('Initiatives'!$F$7:$F$16,$M$7)*INDEX('Initiatives'!$G$7:$G$16,$M$7)*'Assumptions'!I$16))</x:f>
        <x:v>480</x:v>
      </x:c>
      <x:c r="I27" s="39" t="n">
        <x:f>IF($N$7="Excluded",0,IF(OR($N$7&lt;&gt;"Complete",'Assumptions'!$D$42&lt;&gt;"Complete"),"n.a.",I26*INDEX('Initiatives'!$F$7:$F$16,$M$7)*INDEX('Initiatives'!$G$7:$G$16,$M$7)*'Assumptions'!J$16))</x:f>
        <x:v>480</x:v>
      </x:c>
      <x:c r="J27" s="38"/>
      <x:c r="K27" s="2"/>
      <x:c r="L27" s="2"/>
      <x:c r="M27" s="2"/>
      <x:c r="N27" s="2"/>
      <x:c r="O27" s="2"/>
      <x:c r="P27" s="2"/>
      <x:c r="Q27" s="2"/>
      <x:c r="R27" s="2"/>
      <x:c r="S27" s="2"/>
      <x:c r="T27" s="2"/>
      <x:c r="U27" s="2"/>
      <x:c r="V27" s="2"/>
      <x:c r="W27" s="2"/>
      <x:c r="X27" s="2"/>
      <x:c r="Y27" s="2"/>
      <x:c r="Z27" s="2"/>
      <x:c r="AA27" s="2"/>
      <x:c r="AB27" s="2"/>
      <x:c r="AC27" s="2"/>
      <x:c r="AD27" s="2"/>
    </x:row>
    <x:row r="28" ht="22" customHeight="1">
      <x:c r="A28" s="1"/>
      <x:c r="B28" s="1"/>
      <x:c r="C28" s="2" t="str">
        <x:v>Cost savings</x:v>
      </x:c>
      <x:c r="D28" s="39" t="n">
        <x:f>IF($N$7="Excluded",0,IF(OR($N$7&lt;&gt;"Complete",'Assumptions'!$D$42&lt;&gt;"Complete"),"n.a.",D26*INDEX('Initiatives'!$H$7:$H$16,$M$7)*'Assumptions'!E$19))</x:f>
        <x:v>0</x:v>
      </x:c>
      <x:c r="E28" s="39" t="n">
        <x:f>IF($N$7="Excluded",0,IF(OR($N$7&lt;&gt;"Complete",'Assumptions'!$D$42&lt;&gt;"Complete"),"n.a.",E26*INDEX('Initiatives'!$H$7:$H$16,$M$7)*'Assumptions'!F$19))</x:f>
        <x:v>0</x:v>
      </x:c>
      <x:c r="F28" s="39" t="n">
        <x:f>IF($N$7="Excluded",0,IF(OR($N$7&lt;&gt;"Complete",'Assumptions'!$D$42&lt;&gt;"Complete"),"n.a.",F26*INDEX('Initiatives'!$H$7:$H$16,$M$7)*'Assumptions'!G$19))</x:f>
        <x:v>0</x:v>
      </x:c>
      <x:c r="G28" s="39" t="n">
        <x:f>IF($N$7="Excluded",0,IF(OR($N$7&lt;&gt;"Complete",'Assumptions'!$D$42&lt;&gt;"Complete"),"n.a.",G26*INDEX('Initiatives'!$H$7:$H$16,$M$7)*'Assumptions'!H$19))</x:f>
        <x:v>0</x:v>
      </x:c>
      <x:c r="H28" s="39" t="n">
        <x:f>IF($N$7="Excluded",0,IF(OR($N$7&lt;&gt;"Complete",'Assumptions'!$D$42&lt;&gt;"Complete"),"n.a.",H26*INDEX('Initiatives'!$H$7:$H$16,$M$7)*'Assumptions'!I$19))</x:f>
        <x:v>0</x:v>
      </x:c>
      <x:c r="I28" s="39" t="n">
        <x:f>IF($N$7="Excluded",0,IF(OR($N$7&lt;&gt;"Complete",'Assumptions'!$D$42&lt;&gt;"Complete"),"n.a.",I26*INDEX('Initiatives'!$H$7:$H$16,$M$7)*'Assumptions'!J$19))</x:f>
        <x:v>0</x:v>
      </x:c>
      <x:c r="J28" s="38"/>
      <x:c r="K28" s="2"/>
      <x:c r="L28" s="2"/>
      <x:c r="M28" s="2"/>
      <x:c r="N28" s="2"/>
      <x:c r="O28" s="2"/>
      <x:c r="P28" s="2"/>
      <x:c r="Q28" s="2"/>
      <x:c r="R28" s="2"/>
      <x:c r="S28" s="2"/>
      <x:c r="T28" s="2"/>
      <x:c r="U28" s="2"/>
      <x:c r="V28" s="2"/>
      <x:c r="W28" s="2"/>
      <x:c r="X28" s="2"/>
      <x:c r="Y28" s="2"/>
      <x:c r="Z28" s="2"/>
      <x:c r="AA28" s="2"/>
      <x:c r="AB28" s="2"/>
      <x:c r="AC28" s="2"/>
      <x:c r="AD28" s="2"/>
    </x:row>
    <x:row r="29" ht="22" customHeight="1">
      <x:c r="A29" s="1"/>
      <x:c r="B29" s="1"/>
      <x:c r="C29" s="2" t="str">
        <x:v>Gross synergy</x:v>
      </x:c>
      <x:c r="D29" s="39" t="n">
        <x:f>IF($N$7="Excluded",0,IF(OR($N$7&lt;&gt;"Complete",'Assumptions'!$D$42&lt;&gt;"Complete"),"n.a.",SUM(D27:D28)))</x:f>
        <x:v>0</x:v>
      </x:c>
      <x:c r="E29" s="39" t="n">
        <x:f>IF($N$7="Excluded",0,IF(OR($N$7&lt;&gt;"Complete",'Assumptions'!$D$42&lt;&gt;"Complete"),"n.a.",SUM(E27:E28)))</x:f>
        <x:v>60</x:v>
      </x:c>
      <x:c r="F29" s="39" t="n">
        <x:f>IF($N$7="Excluded",0,IF(OR($N$7&lt;&gt;"Complete",'Assumptions'!$D$42&lt;&gt;"Complete"),"n.a.",SUM(F27:F28)))</x:f>
        <x:v>420</x:v>
      </x:c>
      <x:c r="G29" s="39" t="n">
        <x:f>IF($N$7="Excluded",0,IF(OR($N$7&lt;&gt;"Complete",'Assumptions'!$D$42&lt;&gt;"Complete"),"n.a.",SUM(G27:G28)))</x:f>
        <x:v>480</x:v>
      </x:c>
      <x:c r="H29" s="39" t="n">
        <x:f>IF($N$7="Excluded",0,IF(OR($N$7&lt;&gt;"Complete",'Assumptions'!$D$42&lt;&gt;"Complete"),"n.a.",SUM(H27:H28)))</x:f>
        <x:v>480</x:v>
      </x:c>
      <x:c r="I29" s="39" t="n">
        <x:f>IF($N$7="Excluded",0,IF(OR($N$7&lt;&gt;"Complete",'Assumptions'!$D$42&lt;&gt;"Complete"),"n.a.",SUM(I27:I28)))</x:f>
        <x:v>480</x:v>
      </x:c>
      <x:c r="J29" s="38"/>
      <x:c r="K29" s="2"/>
      <x:c r="L29" s="2"/>
      <x:c r="M29" s="2"/>
      <x:c r="N29" s="2"/>
      <x:c r="O29" s="2"/>
      <x:c r="P29" s="2"/>
      <x:c r="Q29" s="2"/>
      <x:c r="R29" s="2"/>
      <x:c r="S29" s="2"/>
      <x:c r="T29" s="2"/>
      <x:c r="U29" s="2"/>
      <x:c r="V29" s="2"/>
      <x:c r="W29" s="2"/>
      <x:c r="X29" s="2"/>
      <x:c r="Y29" s="2"/>
      <x:c r="Z29" s="2"/>
      <x:c r="AA29" s="2"/>
      <x:c r="AB29" s="2"/>
      <x:c r="AC29" s="2"/>
      <x:c r="AD29" s="2"/>
    </x:row>
    <x:row r="30" ht="22" customHeight="1">
      <x:c r="A30" s="1"/>
      <x:c r="B30" s="1"/>
      <x:c r="C30" s="2" t="str">
        <x:v>Risk-adjusted synergy</x:v>
      </x:c>
      <x:c r="D30" s="39" t="n">
        <x:f>IF($N$7="Excluded",0,IF(OR($N$7&lt;&gt;"Complete",'Assumptions'!$D$42&lt;&gt;"Complete"),"n.a.",D29*MIN(1,INDEX('Initiatives'!$O$7:$O$16,$M$7)*'Assumptions'!E$25)))</x:f>
        <x:v>0</x:v>
      </x:c>
      <x:c r="E30" s="39" t="n">
        <x:f>IF($N$7="Excluded",0,IF(OR($N$7&lt;&gt;"Complete",'Assumptions'!$D$42&lt;&gt;"Complete"),"n.a.",E29*MIN(1,INDEX('Initiatives'!$O$7:$O$16,$M$7)*'Assumptions'!F$25)))</x:f>
        <x:v>36</x:v>
      </x:c>
      <x:c r="F30" s="39" t="n">
        <x:f>IF($N$7="Excluded",0,IF(OR($N$7&lt;&gt;"Complete",'Assumptions'!$D$42&lt;&gt;"Complete"),"n.a.",F29*MIN(1,INDEX('Initiatives'!$O$7:$O$16,$M$7)*'Assumptions'!G$25)))</x:f>
        <x:v>252</x:v>
      </x:c>
      <x:c r="G30" s="39" t="n">
        <x:f>IF($N$7="Excluded",0,IF(OR($N$7&lt;&gt;"Complete",'Assumptions'!$D$42&lt;&gt;"Complete"),"n.a.",G29*MIN(1,INDEX('Initiatives'!$O$7:$O$16,$M$7)*'Assumptions'!H$25)))</x:f>
        <x:v>288</x:v>
      </x:c>
      <x:c r="H30" s="39" t="n">
        <x:f>IF($N$7="Excluded",0,IF(OR($N$7&lt;&gt;"Complete",'Assumptions'!$D$42&lt;&gt;"Complete"),"n.a.",H29*MIN(1,INDEX('Initiatives'!$O$7:$O$16,$M$7)*'Assumptions'!I$25)))</x:f>
        <x:v>288</x:v>
      </x:c>
      <x:c r="I30" s="39" t="n">
        <x:f>IF($N$7="Excluded",0,IF(OR($N$7&lt;&gt;"Complete",'Assumptions'!$D$42&lt;&gt;"Complete"),"n.a.",I29*MIN(1,INDEX('Initiatives'!$O$7:$O$16,$M$7)*'Assumptions'!J$25)))</x:f>
        <x:v>288</x:v>
      </x:c>
      <x:c r="J30" s="38"/>
      <x:c r="K30" s="2"/>
      <x:c r="L30" s="2"/>
      <x:c r="M30" s="2"/>
      <x:c r="N30" s="2"/>
      <x:c r="O30" s="2"/>
      <x:c r="P30" s="2"/>
      <x:c r="Q30" s="2"/>
      <x:c r="R30" s="2"/>
      <x:c r="S30" s="2"/>
      <x:c r="T30" s="2"/>
      <x:c r="U30" s="2"/>
      <x:c r="V30" s="2"/>
      <x:c r="W30" s="2"/>
      <x:c r="X30" s="2"/>
      <x:c r="Y30" s="2"/>
      <x:c r="Z30" s="2"/>
      <x:c r="AA30" s="2"/>
      <x:c r="AB30" s="2"/>
      <x:c r="AC30" s="2"/>
      <x:c r="AD30" s="2"/>
    </x:row>
    <x:row r="31" ht="22" customHeight="1">
      <x:c r="A31" s="1"/>
      <x:c r="B31" s="1"/>
      <x:c r="C31" s="2" t="str">
        <x:v>Dis-synergies</x:v>
      </x:c>
      <x:c r="D31" s="39" t="n">
        <x:f>IF($N$7="Excluded",0,IF(OR($N$7&lt;&gt;"Complete",'Assumptions'!$D$42&lt;&gt;"Complete"),"n.a.",0))</x:f>
        <x:v>0</x:v>
      </x:c>
      <x:c r="E31" s="39" t="n">
        <x:f>IF($N$7="Excluded",0,IF(OR($N$7&lt;&gt;"Complete",'Assumptions'!$D$42&lt;&gt;"Complete"),"n.a.",INDEX('Initiatives'!$I$7:$I$16,$M$7)*'Assumptions'!F$22))</x:f>
        <x:v>100</x:v>
      </x:c>
      <x:c r="F31" s="39" t="n">
        <x:f>IF($N$7="Excluded",0,IF(OR($N$7&lt;&gt;"Complete",'Assumptions'!$D$42&lt;&gt;"Complete"),"n.a.",INDEX('Initiatives'!$I$7:$I$16,$M$7)*'Assumptions'!G$22))</x:f>
        <x:v>100</x:v>
      </x:c>
      <x:c r="G31" s="39" t="n">
        <x:f>IF($N$7="Excluded",0,IF(OR($N$7&lt;&gt;"Complete",'Assumptions'!$D$42&lt;&gt;"Complete"),"n.a.",INDEX('Initiatives'!$I$7:$I$16,$M$7)*'Assumptions'!H$22))</x:f>
        <x:v>100</x:v>
      </x:c>
      <x:c r="H31" s="39" t="n">
        <x:f>IF($N$7="Excluded",0,IF(OR($N$7&lt;&gt;"Complete",'Assumptions'!$D$42&lt;&gt;"Complete"),"n.a.",INDEX('Initiatives'!$I$7:$I$16,$M$7)*'Assumptions'!I$22))</x:f>
        <x:v>100</x:v>
      </x:c>
      <x:c r="I31" s="39" t="n">
        <x:f>IF($N$7="Excluded",0,IF(OR($N$7&lt;&gt;"Complete",'Assumptions'!$D$42&lt;&gt;"Complete"),"n.a.",INDEX('Initiatives'!$I$7:$I$16,$M$7)*'Assumptions'!J$22))</x:f>
        <x:v>100</x:v>
      </x:c>
      <x:c r="J31" s="38"/>
      <x:c r="K31" s="2"/>
      <x:c r="L31" s="2"/>
      <x:c r="M31" s="2"/>
      <x:c r="N31" s="2"/>
      <x:c r="O31" s="2"/>
      <x:c r="P31" s="2"/>
      <x:c r="Q31" s="2"/>
      <x:c r="R31" s="2"/>
      <x:c r="S31" s="2"/>
      <x:c r="T31" s="2"/>
      <x:c r="U31" s="2"/>
      <x:c r="V31" s="2"/>
      <x:c r="W31" s="2"/>
      <x:c r="X31" s="2"/>
      <x:c r="Y31" s="2"/>
      <x:c r="Z31" s="2"/>
      <x:c r="AA31" s="2"/>
      <x:c r="AB31" s="2"/>
      <x:c r="AC31" s="2"/>
      <x:c r="AD31" s="2"/>
    </x:row>
    <x:row r="32" ht="22" customHeight="1">
      <x:c r="A32" s="1"/>
      <x:c r="B32" s="1"/>
      <x:c r="C32" s="2" t="str">
        <x:v>Net operating benefit</x:v>
      </x:c>
      <x:c r="D32" s="39" t="n">
        <x:f>IF($N$7="Excluded",0,IF(OR($N$7&lt;&gt;"Complete",'Assumptions'!$D$42&lt;&gt;"Complete"),"n.a.",D30-D31))</x:f>
        <x:v>0</x:v>
      </x:c>
      <x:c r="E32" s="39" t="n">
        <x:f>IF($N$7="Excluded",0,IF(OR($N$7&lt;&gt;"Complete",'Assumptions'!$D$42&lt;&gt;"Complete"),"n.a.",E30-E31))</x:f>
        <x:v>-64</x:v>
      </x:c>
      <x:c r="F32" s="39" t="n">
        <x:f>IF($N$7="Excluded",0,IF(OR($N$7&lt;&gt;"Complete",'Assumptions'!$D$42&lt;&gt;"Complete"),"n.a.",F30-F31))</x:f>
        <x:v>152</x:v>
      </x:c>
      <x:c r="G32" s="39" t="n">
        <x:f>IF($N$7="Excluded",0,IF(OR($N$7&lt;&gt;"Complete",'Assumptions'!$D$42&lt;&gt;"Complete"),"n.a.",G30-G31))</x:f>
        <x:v>188</x:v>
      </x:c>
      <x:c r="H32" s="39" t="n">
        <x:f>IF($N$7="Excluded",0,IF(OR($N$7&lt;&gt;"Complete",'Assumptions'!$D$42&lt;&gt;"Complete"),"n.a.",H30-H31))</x:f>
        <x:v>188</x:v>
      </x:c>
      <x:c r="I32" s="39" t="n">
        <x:f>IF($N$7="Excluded",0,IF(OR($N$7&lt;&gt;"Complete",'Assumptions'!$D$42&lt;&gt;"Complete"),"n.a.",I30-I31))</x:f>
        <x:v>188</x:v>
      </x:c>
      <x:c r="J32" s="38"/>
      <x:c r="K32" s="2"/>
      <x:c r="L32" s="2"/>
      <x:c r="M32" s="2"/>
      <x:c r="N32" s="2"/>
      <x:c r="O32" s="2"/>
      <x:c r="P32" s="2"/>
      <x:c r="Q32" s="2"/>
      <x:c r="R32" s="2"/>
      <x:c r="S32" s="2"/>
      <x:c r="T32" s="2"/>
      <x:c r="U32" s="2"/>
      <x:c r="V32" s="2"/>
      <x:c r="W32" s="2"/>
      <x:c r="X32" s="2"/>
      <x:c r="Y32" s="2"/>
      <x:c r="Z32" s="2"/>
      <x:c r="AA32" s="2"/>
      <x:c r="AB32" s="2"/>
      <x:c r="AC32" s="2"/>
      <x:c r="AD32" s="2"/>
    </x:row>
    <x:row r="33" ht="22" customHeight="1">
      <x:c r="A33" s="1"/>
      <x:c r="B33" s="1"/>
      <x:c r="C33" s="2" t="str">
        <x:v>Cash tax expense / (benefit)</x:v>
      </x:c>
      <x:c r="D33" s="39" t="n">
        <x:f>IF($N$7="Excluded",0,IF(OR($N$7&lt;&gt;"Complete",'Assumptions'!$D$42&lt;&gt;"Complete"),"n.a.",(MAX(0,D32)-MAX(0,-D32)*'Assumptions'!$D$10)*INDEX('Initiatives'!$P$7:$P$16,$M$7)))</x:f>
        <x:v>0</x:v>
      </x:c>
      <x:c r="E33" s="39" t="n">
        <x:f>IF($N$7="Excluded",0,IF(OR($N$7&lt;&gt;"Complete",'Assumptions'!$D$42&lt;&gt;"Complete"),"n.a.",(MAX(0,E32)-MAX(0,-E32)*'Assumptions'!$D$10)*INDEX('Initiatives'!$P$7:$P$16,$M$7)))</x:f>
        <x:v>0</x:v>
      </x:c>
      <x:c r="F33" s="39" t="n">
        <x:f>IF($N$7="Excluded",0,IF(OR($N$7&lt;&gt;"Complete",'Assumptions'!$D$42&lt;&gt;"Complete"),"n.a.",(MAX(0,F32)-MAX(0,-F32)*'Assumptions'!$D$10)*INDEX('Initiatives'!$P$7:$P$16,$M$7)))</x:f>
        <x:v>38</x:v>
      </x:c>
      <x:c r="G33" s="39" t="n">
        <x:f>IF($N$7="Excluded",0,IF(OR($N$7&lt;&gt;"Complete",'Assumptions'!$D$42&lt;&gt;"Complete"),"n.a.",(MAX(0,G32)-MAX(0,-G32)*'Assumptions'!$D$10)*INDEX('Initiatives'!$P$7:$P$16,$M$7)))</x:f>
        <x:v>47</x:v>
      </x:c>
      <x:c r="H33" s="39" t="n">
        <x:f>IF($N$7="Excluded",0,IF(OR($N$7&lt;&gt;"Complete",'Assumptions'!$D$42&lt;&gt;"Complete"),"n.a.",(MAX(0,H32)-MAX(0,-H32)*'Assumptions'!$D$10)*INDEX('Initiatives'!$P$7:$P$16,$M$7)))</x:f>
        <x:v>47</x:v>
      </x:c>
      <x:c r="I33" s="39" t="n">
        <x:f>IF($N$7="Excluded",0,IF(OR($N$7&lt;&gt;"Complete",'Assumptions'!$D$42&lt;&gt;"Complete"),"n.a.",(MAX(0,I32)-MAX(0,-I32)*'Assumptions'!$D$10)*INDEX('Initiatives'!$P$7:$P$16,$M$7)))</x:f>
        <x:v>47</x:v>
      </x:c>
      <x:c r="J33" s="38"/>
      <x:c r="K33" s="2"/>
      <x:c r="L33" s="2"/>
      <x:c r="M33" s="2"/>
      <x:c r="N33" s="2"/>
      <x:c r="O33" s="2"/>
      <x:c r="P33" s="2"/>
      <x:c r="Q33" s="2"/>
      <x:c r="R33" s="2"/>
      <x:c r="S33" s="2"/>
      <x:c r="T33" s="2"/>
      <x:c r="U33" s="2"/>
      <x:c r="V33" s="2"/>
      <x:c r="W33" s="2"/>
      <x:c r="X33" s="2"/>
      <x:c r="Y33" s="2"/>
      <x:c r="Z33" s="2"/>
      <x:c r="AA33" s="2"/>
      <x:c r="AB33" s="2"/>
      <x:c r="AC33" s="2"/>
      <x:c r="AD33" s="2"/>
    </x:row>
    <x:row r="34" ht="22" customHeight="1">
      <x:c r="A34" s="1"/>
      <x:c r="B34" s="1"/>
      <x:c r="C34" s="2" t="str">
        <x:v>Implementation cash, after tax</x:v>
      </x:c>
      <x:c r="D34" s="39" t="n">
        <x:f>IF($N$7="Excluded",0,IF(OR($N$7&lt;&gt;"Complete",'Assumptions'!$D$42&lt;&gt;"Complete"),"n.a.",INDEX('Initiatives'!$J$7:$J$16,$M$7)*'Assumptions'!$E$28*(1-INDEX('Initiatives'!$P$7:$P$16,$M$7)*INDEX('Initiatives'!$Q$7:$Q$16,$M$7)*'Assumptions'!$D$10)))</x:f>
        <x:v>250</x:v>
      </x:c>
      <x:c r="E34" s="39" t="n">
        <x:f>IF($N$7="Excluded",0,IF(OR($N$7&lt;&gt;"Complete",'Assumptions'!$D$42&lt;&gt;"Complete"),"n.a.",0))</x:f>
        <x:v>0</x:v>
      </x:c>
      <x:c r="F34" s="39" t="n">
        <x:f>IF($N$7="Excluded",0,IF(OR($N$7&lt;&gt;"Complete",'Assumptions'!$D$42&lt;&gt;"Complete"),"n.a.",0))</x:f>
        <x:v>0</x:v>
      </x:c>
      <x:c r="G34" s="39" t="n">
        <x:f>IF($N$7="Excluded",0,IF(OR($N$7&lt;&gt;"Complete",'Assumptions'!$D$42&lt;&gt;"Complete"),"n.a.",0))</x:f>
        <x:v>0</x:v>
      </x:c>
      <x:c r="H34" s="39" t="n">
        <x:f>IF($N$7="Excluded",0,IF(OR($N$7&lt;&gt;"Complete",'Assumptions'!$D$42&lt;&gt;"Complete"),"n.a.",0))</x:f>
        <x:v>0</x:v>
      </x:c>
      <x:c r="I34" s="39" t="n">
        <x:f>IF($N$7="Excluded",0,IF(OR($N$7&lt;&gt;"Complete",'Assumptions'!$D$42&lt;&gt;"Complete"),"n.a.",0))</x:f>
        <x:v>0</x:v>
      </x:c>
      <x:c r="J34" s="38"/>
      <x:c r="K34" s="2"/>
      <x:c r="L34" s="2"/>
      <x:c r="M34" s="2"/>
      <x:c r="N34" s="2"/>
      <x:c r="O34" s="2"/>
      <x:c r="P34" s="2"/>
      <x:c r="Q34" s="2"/>
      <x:c r="R34" s="2"/>
      <x:c r="S34" s="2"/>
      <x:c r="T34" s="2"/>
      <x:c r="U34" s="2"/>
      <x:c r="V34" s="2"/>
      <x:c r="W34" s="2"/>
      <x:c r="X34" s="2"/>
      <x:c r="Y34" s="2"/>
      <x:c r="Z34" s="2"/>
      <x:c r="AA34" s="2"/>
      <x:c r="AB34" s="2"/>
      <x:c r="AC34" s="2"/>
      <x:c r="AD34" s="2"/>
    </x:row>
    <x:row r="35" ht="22" customHeight="1">
      <x:c r="A35" s="1"/>
      <x:c r="B35" s="1"/>
      <x:c r="C35" s="2" t="str">
        <x:v>Capex</x:v>
      </x:c>
      <x:c r="D35" s="39" t="n">
        <x:f>IF($N$7="Excluded",0,IF(OR($N$7&lt;&gt;"Complete",'Assumptions'!$D$42&lt;&gt;"Complete"),"n.a.",INDEX('Initiatives'!$K$7:$K$16,$M$7)*'Assumptions'!$E$31))</x:f>
        <x:v>50</x:v>
      </x:c>
      <x:c r="E35" s="39" t="n">
        <x:f>IF($N$7="Excluded",0,IF(OR($N$7&lt;&gt;"Complete",'Assumptions'!$D$42&lt;&gt;"Complete"),"n.a.",0))</x:f>
        <x:v>0</x:v>
      </x:c>
      <x:c r="F35" s="39" t="n">
        <x:f>IF($N$7="Excluded",0,IF(OR($N$7&lt;&gt;"Complete",'Assumptions'!$D$42&lt;&gt;"Complete"),"n.a.",0))</x:f>
        <x:v>0</x:v>
      </x:c>
      <x:c r="G35" s="39" t="n">
        <x:f>IF($N$7="Excluded",0,IF(OR($N$7&lt;&gt;"Complete",'Assumptions'!$D$42&lt;&gt;"Complete"),"n.a.",0))</x:f>
        <x:v>0</x:v>
      </x:c>
      <x:c r="H35" s="39" t="n">
        <x:f>IF($N$7="Excluded",0,IF(OR($N$7&lt;&gt;"Complete",'Assumptions'!$D$42&lt;&gt;"Complete"),"n.a.",0))</x:f>
        <x:v>0</x:v>
      </x:c>
      <x:c r="I35" s="39" t="n">
        <x:f>IF($N$7="Excluded",0,IF(OR($N$7&lt;&gt;"Complete",'Assumptions'!$D$42&lt;&gt;"Complete"),"n.a.",0))</x:f>
        <x:v>0</x:v>
      </x:c>
      <x:c r="J35" s="38"/>
      <x:c r="K35" s="2"/>
      <x:c r="L35" s="2"/>
      <x:c r="M35" s="2"/>
      <x:c r="N35" s="2"/>
      <x:c r="O35" s="2"/>
      <x:c r="P35" s="2"/>
      <x:c r="Q35" s="2"/>
      <x:c r="R35" s="2"/>
      <x:c r="S35" s="2"/>
      <x:c r="T35" s="2"/>
      <x:c r="U35" s="2"/>
      <x:c r="V35" s="2"/>
      <x:c r="W35" s="2"/>
      <x:c r="X35" s="2"/>
      <x:c r="Y35" s="2"/>
      <x:c r="Z35" s="2"/>
      <x:c r="AA35" s="2"/>
      <x:c r="AB35" s="2"/>
      <x:c r="AC35" s="2"/>
      <x:c r="AD35" s="2"/>
    </x:row>
    <x:row r="36" ht="22" customHeight="1">
      <x:c r="A36" s="1"/>
      <x:c r="B36" s="1"/>
      <x:c r="C36" s="2" t="str">
        <x:v>Working capital</x:v>
      </x:c>
      <x:c r="D36" s="39" t="n">
        <x:f>IF($N$7="Excluded",0,IF(OR($N$7&lt;&gt;"Complete",'Assumptions'!$D$42&lt;&gt;"Complete"),"n.a.",INDEX('Initiatives'!$L$7:$L$16,$M$7)*'Assumptions'!$E$31))</x:f>
        <x:v>80</x:v>
      </x:c>
      <x:c r="E36" s="39" t="n">
        <x:f>IF($N$7="Excluded",0,IF(OR($N$7&lt;&gt;"Complete",'Assumptions'!$D$42&lt;&gt;"Complete"),"n.a.",0))</x:f>
        <x:v>0</x:v>
      </x:c>
      <x:c r="F36" s="39" t="n">
        <x:f>IF($N$7="Excluded",0,IF(OR($N$7&lt;&gt;"Complete",'Assumptions'!$D$42&lt;&gt;"Complete"),"n.a.",0))</x:f>
        <x:v>0</x:v>
      </x:c>
      <x:c r="G36" s="39" t="n">
        <x:f>IF($N$7="Excluded",0,IF(OR($N$7&lt;&gt;"Complete",'Assumptions'!$D$42&lt;&gt;"Complete"),"n.a.",0))</x:f>
        <x:v>0</x:v>
      </x:c>
      <x:c r="H36" s="39" t="n">
        <x:f>IF($N$7="Excluded",0,IF(OR($N$7&lt;&gt;"Complete",'Assumptions'!$D$42&lt;&gt;"Complete"),"n.a.",0))</x:f>
        <x:v>0</x:v>
      </x:c>
      <x:c r="I36" s="39" t="n">
        <x:f>IF($N$7="Excluded",0,IF(OR($N$7&lt;&gt;"Complete",'Assumptions'!$D$42&lt;&gt;"Complete"),"n.a.",0))</x:f>
        <x:v>0</x:v>
      </x:c>
      <x:c r="J36" s="38"/>
      <x:c r="K36" s="2"/>
      <x:c r="L36" s="2"/>
      <x:c r="M36" s="2"/>
      <x:c r="N36" s="2"/>
      <x:c r="O36" s="2"/>
      <x:c r="P36" s="2"/>
      <x:c r="Q36" s="2"/>
      <x:c r="R36" s="2"/>
      <x:c r="S36" s="2"/>
      <x:c r="T36" s="2"/>
      <x:c r="U36" s="2"/>
      <x:c r="V36" s="2"/>
      <x:c r="W36" s="2"/>
      <x:c r="X36" s="2"/>
      <x:c r="Y36" s="2"/>
      <x:c r="Z36" s="2"/>
      <x:c r="AA36" s="2"/>
      <x:c r="AB36" s="2"/>
      <x:c r="AC36" s="2"/>
      <x:c r="AD36" s="2"/>
    </x:row>
    <x:row r="37" ht="22" customHeight="1">
      <x:c r="A37" s="1"/>
      <x:c r="B37" s="1"/>
      <x:c r="C37" s="34" t="str">
        <x:v>Net incremental cash</x:v>
      </x:c>
      <x:c r="D37" s="42" t="n">
        <x:f>IF($N$7="Excluded",0,IF(OR($N$7&lt;&gt;"Complete",'Assumptions'!$D$42&lt;&gt;"Complete"),"n.a.",D32-D33-SUM(D34:D36)))</x:f>
        <x:v>-380</x:v>
      </x:c>
      <x:c r="E37" s="42" t="n">
        <x:f>IF($N$7="Excluded",0,IF(OR($N$7&lt;&gt;"Complete",'Assumptions'!$D$42&lt;&gt;"Complete"),"n.a.",E32-E33-SUM(E34:E36)))</x:f>
        <x:v>-64</x:v>
      </x:c>
      <x:c r="F37" s="42" t="n">
        <x:f>IF($N$7="Excluded",0,IF(OR($N$7&lt;&gt;"Complete",'Assumptions'!$D$42&lt;&gt;"Complete"),"n.a.",F32-F33-SUM(F34:F36)))</x:f>
        <x:v>114</x:v>
      </x:c>
      <x:c r="G37" s="42" t="n">
        <x:f>IF($N$7="Excluded",0,IF(OR($N$7&lt;&gt;"Complete",'Assumptions'!$D$42&lt;&gt;"Complete"),"n.a.",G32-G33-SUM(G34:G36)))</x:f>
        <x:v>141</x:v>
      </x:c>
      <x:c r="H37" s="42" t="n">
        <x:f>IF($N$7="Excluded",0,IF(OR($N$7&lt;&gt;"Complete",'Assumptions'!$D$42&lt;&gt;"Complete"),"n.a.",H32-H33-SUM(H34:H36)))</x:f>
        <x:v>141</x:v>
      </x:c>
      <x:c r="I37" s="42" t="n">
        <x:f>IF($N$7="Excluded",0,IF(OR($N$7&lt;&gt;"Complete",'Assumptions'!$D$42&lt;&gt;"Complete"),"n.a.",I32-I33-SUM(I34:I36)))</x:f>
        <x:v>141</x:v>
      </x:c>
      <x:c r="J37" s="43"/>
      <x:c r="K37" s="2"/>
      <x:c r="L37" s="2"/>
      <x:c r="M37" s="2"/>
      <x:c r="N37" s="2"/>
      <x:c r="O37" s="2"/>
      <x:c r="P37" s="2"/>
      <x:c r="Q37" s="2"/>
      <x:c r="R37" s="2"/>
      <x:c r="S37" s="2"/>
      <x:c r="T37" s="2"/>
      <x:c r="U37" s="2"/>
      <x:c r="V37" s="2"/>
      <x:c r="W37" s="2"/>
      <x:c r="X37" s="2"/>
      <x:c r="Y37" s="2"/>
      <x:c r="Z37" s="2"/>
      <x:c r="AA37" s="2"/>
      <x:c r="AB37" s="2"/>
      <x:c r="AC37" s="2"/>
      <x:c r="AD37" s="2"/>
    </x:row>
    <x:row r="38" ht="22" customHeight="1">
      <x:c r="A38" s="1"/>
      <x:c r="B38" s="1"/>
      <x:c r="C38" s="34" t="str">
        <x:v>Discounted incremental cash</x:v>
      </x:c>
      <x:c r="D38" s="42" t="n">
        <x:f>IF($N$7="Excluded",0,IF(OR($N$7&lt;&gt;"Complete",'Assumptions'!$D$42&lt;&gt;"Complete"),"n.a.",D37/(1+'Assumptions'!$D$11)^D$5))</x:f>
        <x:v>-380</x:v>
      </x:c>
      <x:c r="E38" s="42" t="n">
        <x:f>IF($N$7="Excluded",0,IF(OR($N$7&lt;&gt;"Complete",'Assumptions'!$D$42&lt;&gt;"Complete"),"n.a.",E37/(1+'Assumptions'!$D$11)^E$5))</x:f>
        <x:v>-57.14285714285714</x:v>
      </x:c>
      <x:c r="F38" s="42" t="n">
        <x:f>IF($N$7="Excluded",0,IF(OR($N$7&lt;&gt;"Complete",'Assumptions'!$D$42&lt;&gt;"Complete"),"n.a.",F37/(1+'Assumptions'!$D$11)^F$5))</x:f>
        <x:v>90.88010204081631</x:v>
      </x:c>
      <x:c r="G38" s="42" t="n">
        <x:f>IF($N$7="Excluded",0,IF(OR($N$7&lt;&gt;"Complete",'Assumptions'!$D$42&lt;&gt;"Complete"),"n.a.",G37/(1+'Assumptions'!$D$11)^G$5))</x:f>
        <x:v>100.36101494169094</x:v>
      </x:c>
      <x:c r="H38" s="42" t="n">
        <x:f>IF($N$7="Excluded",0,IF(OR($N$7&lt;&gt;"Complete",'Assumptions'!$D$42&lt;&gt;"Complete"),"n.a.",H37/(1+'Assumptions'!$D$11)^H$5))</x:f>
        <x:v>89.60804905508118</x:v>
      </x:c>
      <x:c r="I38" s="42" t="n">
        <x:f>IF($N$7="Excluded",0,IF(OR($N$7&lt;&gt;"Complete",'Assumptions'!$D$42&lt;&gt;"Complete"),"n.a.",I37/(1+'Assumptions'!$D$11)^I$5))</x:f>
        <x:v>80.00718665632247</x:v>
      </x:c>
      <x:c r="J38" s="44" t="n">
        <x:f>IF(COUNT(D38:I38)=6,SUM(D38:I38),"n.a.")</x:f>
        <x:v>-76.28650444894619</x:v>
      </x:c>
      <x:c r="K38" s="2"/>
      <x:c r="L38" s="2"/>
      <x:c r="M38" s="2"/>
      <x:c r="N38" s="2"/>
      <x:c r="O38" s="2"/>
      <x:c r="P38" s="2"/>
      <x:c r="Q38" s="2"/>
      <x:c r="R38" s="2"/>
      <x:c r="S38" s="2"/>
      <x:c r="T38" s="2"/>
      <x:c r="U38" s="2"/>
      <x:c r="V38" s="2"/>
      <x:c r="W38" s="2"/>
      <x:c r="X38" s="2"/>
      <x:c r="Y38" s="2"/>
      <x:c r="Z38" s="2"/>
      <x:c r="AA38" s="2"/>
      <x:c r="AB38" s="2"/>
      <x:c r="AC38" s="2"/>
      <x:c r="AD38" s="2"/>
    </x:row>
    <x:row r="39" ht="22" customHeight="1">
      <x:c r="A39" s="1"/>
      <x:c r="B39" s="1"/>
      <x:c r="C39" s="2"/>
      <x:c r="D39" s="38"/>
      <x:c r="E39" s="38"/>
      <x:c r="F39" s="38"/>
      <x:c r="G39" s="38"/>
      <x:c r="H39" s="38"/>
      <x:c r="I39" s="38"/>
      <x:c r="J39" s="38"/>
      <x:c r="K39" s="2"/>
      <x:c r="L39" s="2"/>
      <x:c r="M39" s="2"/>
      <x:c r="N39" s="2"/>
      <x:c r="O39" s="2"/>
      <x:c r="P39" s="2"/>
      <x:c r="Q39" s="2"/>
      <x:c r="R39" s="2"/>
      <x:c r="S39" s="2"/>
      <x:c r="T39" s="2"/>
      <x:c r="U39" s="2"/>
      <x:c r="V39" s="2"/>
      <x:c r="W39" s="2"/>
      <x:c r="X39" s="2"/>
      <x:c r="Y39" s="2"/>
      <x:c r="Z39" s="2"/>
      <x:c r="AA39" s="2"/>
      <x:c r="AB39" s="2"/>
      <x:c r="AC39" s="2"/>
      <x:c r="AD39" s="2"/>
    </x:row>
    <x:row r="40" ht="22" customHeight="1">
      <x:c r="A40" s="1"/>
      <x:c r="B40" s="1"/>
      <x:c r="C40" s="2"/>
      <x:c r="D40" s="38"/>
      <x:c r="E40" s="38"/>
      <x:c r="F40" s="38"/>
      <x:c r="G40" s="38"/>
      <x:c r="H40" s="38"/>
      <x:c r="I40" s="38"/>
      <x:c r="J40" s="38"/>
      <x:c r="K40" s="2"/>
      <x:c r="L40" s="2"/>
      <x:c r="M40" s="2"/>
      <x:c r="N40" s="2"/>
      <x:c r="O40" s="2"/>
      <x:c r="P40" s="2"/>
      <x:c r="Q40" s="2"/>
      <x:c r="R40" s="2"/>
      <x:c r="S40" s="2"/>
      <x:c r="T40" s="2"/>
      <x:c r="U40" s="2"/>
      <x:c r="V40" s="2"/>
      <x:c r="W40" s="2"/>
      <x:c r="X40" s="2"/>
      <x:c r="Y40" s="2"/>
      <x:c r="Z40" s="2"/>
      <x:c r="AA40" s="2"/>
      <x:c r="AB40" s="2"/>
      <x:c r="AC40" s="2"/>
      <x:c r="AD40" s="2"/>
    </x:row>
    <x:row r="41" ht="22" customHeight="1">
      <x:c r="A41" s="1"/>
      <x:c r="B41" s="1"/>
      <x:c r="C41" s="2"/>
      <x:c r="D41" s="38"/>
      <x:c r="E41" s="38"/>
      <x:c r="F41" s="38"/>
      <x:c r="G41" s="38"/>
      <x:c r="H41" s="38"/>
      <x:c r="I41" s="38"/>
      <x:c r="J41" s="38"/>
      <x:c r="K41" s="2"/>
      <x:c r="L41" s="2"/>
      <x:c r="M41" s="2"/>
      <x:c r="N41" s="2"/>
      <x:c r="O41" s="2"/>
      <x:c r="P41" s="2"/>
      <x:c r="Q41" s="2"/>
      <x:c r="R41" s="2"/>
      <x:c r="S41" s="2"/>
      <x:c r="T41" s="2"/>
      <x:c r="U41" s="2"/>
      <x:c r="V41" s="2"/>
      <x:c r="W41" s="2"/>
      <x:c r="X41" s="2"/>
      <x:c r="Y41" s="2"/>
      <x:c r="Z41" s="2"/>
      <x:c r="AA41" s="2"/>
      <x:c r="AB41" s="2"/>
      <x:c r="AC41" s="2"/>
      <x:c r="AD41" s="2"/>
    </x:row>
    <x:row r="42" ht="22" customHeight="1">
      <x:c r="A42" s="1"/>
      <x:c r="B42" s="1"/>
      <x:c r="C42" s="2"/>
      <x:c r="D42" s="38"/>
      <x:c r="E42" s="38"/>
      <x:c r="F42" s="38"/>
      <x:c r="G42" s="38"/>
      <x:c r="H42" s="38"/>
      <x:c r="I42" s="38"/>
      <x:c r="J42" s="38"/>
      <x:c r="K42" s="2"/>
      <x:c r="L42" s="2"/>
      <x:c r="M42" s="2"/>
      <x:c r="N42" s="2"/>
      <x:c r="O42" s="2"/>
      <x:c r="P42" s="2"/>
      <x:c r="Q42" s="2"/>
      <x:c r="R42" s="2"/>
      <x:c r="S42" s="2"/>
      <x:c r="T42" s="2"/>
      <x:c r="U42" s="2"/>
      <x:c r="V42" s="2"/>
      <x:c r="W42" s="2"/>
      <x:c r="X42" s="2"/>
      <x:c r="Y42" s="2"/>
      <x:c r="Z42" s="2"/>
      <x:c r="AA42" s="2"/>
      <x:c r="AB42" s="2"/>
      <x:c r="AC42" s="2"/>
      <x:c r="AD42" s="2"/>
    </x:row>
    <x:row r="43" ht="22" customHeight="1">
      <x:c r="A43" s="1"/>
      <x:c r="B43" s="1"/>
      <x:c r="C43" s="31" t="str">
        <x:v>S02</x:v>
      </x:c>
      <x:c r="D43" s="40" t="str">
        <x:f>IF($M$8=0,"Invalid ID",INDEX('Initiatives'!$D$7:$D$16,$M$8))</x:f>
        <x:v>Combine vendor contracts</x:v>
      </x:c>
      <x:c r="E43" s="41"/>
      <x:c r="F43" s="41"/>
      <x:c r="G43" s="41"/>
      <x:c r="H43" s="41"/>
      <x:c r="I43" s="41"/>
      <x:c r="J43" s="41"/>
      <x:c r="K43" s="2"/>
      <x:c r="L43" s="2"/>
      <x:c r="M43" s="2"/>
      <x:c r="N43" s="2"/>
      <x:c r="O43" s="2"/>
      <x:c r="P43" s="2"/>
      <x:c r="Q43" s="2"/>
      <x:c r="R43" s="2"/>
      <x:c r="S43" s="2"/>
      <x:c r="T43" s="2"/>
      <x:c r="U43" s="2"/>
      <x:c r="V43" s="2"/>
      <x:c r="W43" s="2"/>
      <x:c r="X43" s="2"/>
      <x:c r="Y43" s="2"/>
      <x:c r="Z43" s="2"/>
      <x:c r="AA43" s="2"/>
      <x:c r="AB43" s="2"/>
      <x:c r="AC43" s="2"/>
      <x:c r="AD43" s="2"/>
    </x:row>
    <x:row r="44" ht="22" customHeight="1">
      <x:c r="A44" s="1"/>
      <x:c r="B44" s="1"/>
      <x:c r="C44" s="2" t="str">
        <x:v>Capture fraction</x:v>
      </x:c>
      <x:c r="D44" s="33" t="n">
        <x:f>IF($N$8="Excluded",0,IF(OR($N$8&lt;&gt;"Complete",'Assumptions'!$D$42&lt;&gt;"Complete"),"n.a.",0))</x:f>
        <x:v>0</x:v>
      </x:c>
      <x:c r="E44" s="33" t="n">
        <x:f>IF($N$8="Excluded",0,IF(OR($N$8&lt;&gt;"Complete",'Assumptions'!$D$42&lt;&gt;"Complete"),"n.a.",(IF(INDEX('Initiatives'!$N$7:$N$16,$M$8)=0,MAX(0,12-(INDEX('Initiatives'!$M$7:$M$16,$M$8)-1+'Assumptions'!$E$34)),MIN(MAX(0,12-(INDEX('Initiatives'!$M$7:$M$16,$M$8)-1+'Assumptions'!$E$34)),INDEX('Initiatives'!$N$7:$N$16,$M$8))^2/(2*MAX(1,INDEX('Initiatives'!$N$7:$N$16,$M$8)))+MAX(0,MAX(0,12-(INDEX('Initiatives'!$M$7:$M$16,$M$8)-1+'Assumptions'!$E$34))-INDEX('Initiatives'!$N$7:$N$16,$M$8)))-IF(INDEX('Initiatives'!$N$7:$N$16,$M$8)=0,MAX(0,0-(INDEX('Initiatives'!$M$7:$M$16,$M$8)-1+'Assumptions'!$E$34)),MIN(MAX(0,0-(INDEX('Initiatives'!$M$7:$M$16,$M$8)-1+'Assumptions'!$E$34)),INDEX('Initiatives'!$N$7:$N$16,$M$8))^2/(2*MAX(1,INDEX('Initiatives'!$N$7:$N$16,$M$8)))+MAX(0,MAX(0,0-(INDEX('Initiatives'!$M$7:$M$16,$M$8)-1+'Assumptions'!$E$34))-INDEX('Initiatives'!$N$7:$N$16,$M$8))))/12))</x:f>
        <x:v>0.75</x:v>
      </x:c>
      <x:c r="F44" s="33" t="n">
        <x:f>IF($N$8="Excluded",0,IF(OR($N$8&lt;&gt;"Complete",'Assumptions'!$D$42&lt;&gt;"Complete"),"n.a.",(IF(INDEX('Initiatives'!$N$7:$N$16,$M$8)=0,MAX(0,24-(INDEX('Initiatives'!$M$7:$M$16,$M$8)-1+'Assumptions'!$E$34)),MIN(MAX(0,24-(INDEX('Initiatives'!$M$7:$M$16,$M$8)-1+'Assumptions'!$E$34)),INDEX('Initiatives'!$N$7:$N$16,$M$8))^2/(2*MAX(1,INDEX('Initiatives'!$N$7:$N$16,$M$8)))+MAX(0,MAX(0,24-(INDEX('Initiatives'!$M$7:$M$16,$M$8)-1+'Assumptions'!$E$34))-INDEX('Initiatives'!$N$7:$N$16,$M$8)))-IF(INDEX('Initiatives'!$N$7:$N$16,$M$8)=0,MAX(0,12-(INDEX('Initiatives'!$M$7:$M$16,$M$8)-1+'Assumptions'!$E$34)),MIN(MAX(0,12-(INDEX('Initiatives'!$M$7:$M$16,$M$8)-1+'Assumptions'!$E$34)),INDEX('Initiatives'!$N$7:$N$16,$M$8))^2/(2*MAX(1,INDEX('Initiatives'!$N$7:$N$16,$M$8)))+MAX(0,MAX(0,12-(INDEX('Initiatives'!$M$7:$M$16,$M$8)-1+'Assumptions'!$E$34))-INDEX('Initiatives'!$N$7:$N$16,$M$8))))/12))</x:f>
        <x:v>1</x:v>
      </x:c>
      <x:c r="G44" s="33" t="n">
        <x:f>IF($N$8="Excluded",0,IF(OR($N$8&lt;&gt;"Complete",'Assumptions'!$D$42&lt;&gt;"Complete"),"n.a.",(IF(INDEX('Initiatives'!$N$7:$N$16,$M$8)=0,MAX(0,36-(INDEX('Initiatives'!$M$7:$M$16,$M$8)-1+'Assumptions'!$E$34)),MIN(MAX(0,36-(INDEX('Initiatives'!$M$7:$M$16,$M$8)-1+'Assumptions'!$E$34)),INDEX('Initiatives'!$N$7:$N$16,$M$8))^2/(2*MAX(1,INDEX('Initiatives'!$N$7:$N$16,$M$8)))+MAX(0,MAX(0,36-(INDEX('Initiatives'!$M$7:$M$16,$M$8)-1+'Assumptions'!$E$34))-INDEX('Initiatives'!$N$7:$N$16,$M$8)))-IF(INDEX('Initiatives'!$N$7:$N$16,$M$8)=0,MAX(0,24-(INDEX('Initiatives'!$M$7:$M$16,$M$8)-1+'Assumptions'!$E$34)),MIN(MAX(0,24-(INDEX('Initiatives'!$M$7:$M$16,$M$8)-1+'Assumptions'!$E$34)),INDEX('Initiatives'!$N$7:$N$16,$M$8))^2/(2*MAX(1,INDEX('Initiatives'!$N$7:$N$16,$M$8)))+MAX(0,MAX(0,24-(INDEX('Initiatives'!$M$7:$M$16,$M$8)-1+'Assumptions'!$E$34))-INDEX('Initiatives'!$N$7:$N$16,$M$8))))/12))</x:f>
        <x:v>1</x:v>
      </x:c>
      <x:c r="H44" s="33" t="n">
        <x:f>IF($N$8="Excluded",0,IF(OR($N$8&lt;&gt;"Complete",'Assumptions'!$D$42&lt;&gt;"Complete"),"n.a.",(IF(INDEX('Initiatives'!$N$7:$N$16,$M$8)=0,MAX(0,48-(INDEX('Initiatives'!$M$7:$M$16,$M$8)-1+'Assumptions'!$E$34)),MIN(MAX(0,48-(INDEX('Initiatives'!$M$7:$M$16,$M$8)-1+'Assumptions'!$E$34)),INDEX('Initiatives'!$N$7:$N$16,$M$8))^2/(2*MAX(1,INDEX('Initiatives'!$N$7:$N$16,$M$8)))+MAX(0,MAX(0,48-(INDEX('Initiatives'!$M$7:$M$16,$M$8)-1+'Assumptions'!$E$34))-INDEX('Initiatives'!$N$7:$N$16,$M$8)))-IF(INDEX('Initiatives'!$N$7:$N$16,$M$8)=0,MAX(0,36-(INDEX('Initiatives'!$M$7:$M$16,$M$8)-1+'Assumptions'!$E$34)),MIN(MAX(0,36-(INDEX('Initiatives'!$M$7:$M$16,$M$8)-1+'Assumptions'!$E$34)),INDEX('Initiatives'!$N$7:$N$16,$M$8))^2/(2*MAX(1,INDEX('Initiatives'!$N$7:$N$16,$M$8)))+MAX(0,MAX(0,36-(INDEX('Initiatives'!$M$7:$M$16,$M$8)-1+'Assumptions'!$E$34))-INDEX('Initiatives'!$N$7:$N$16,$M$8))))/12))</x:f>
        <x:v>1</x:v>
      </x:c>
      <x:c r="I44" s="33" t="n">
        <x:f>IF($N$8="Excluded",0,IF(OR($N$8&lt;&gt;"Complete",'Assumptions'!$D$42&lt;&gt;"Complete"),"n.a.",(IF(INDEX('Initiatives'!$N$7:$N$16,$M$8)=0,MAX(0,60-(INDEX('Initiatives'!$M$7:$M$16,$M$8)-1+'Assumptions'!$E$34)),MIN(MAX(0,60-(INDEX('Initiatives'!$M$7:$M$16,$M$8)-1+'Assumptions'!$E$34)),INDEX('Initiatives'!$N$7:$N$16,$M$8))^2/(2*MAX(1,INDEX('Initiatives'!$N$7:$N$16,$M$8)))+MAX(0,MAX(0,60-(INDEX('Initiatives'!$M$7:$M$16,$M$8)-1+'Assumptions'!$E$34))-INDEX('Initiatives'!$N$7:$N$16,$M$8)))-IF(INDEX('Initiatives'!$N$7:$N$16,$M$8)=0,MAX(0,48-(INDEX('Initiatives'!$M$7:$M$16,$M$8)-1+'Assumptions'!$E$34)),MIN(MAX(0,48-(INDEX('Initiatives'!$M$7:$M$16,$M$8)-1+'Assumptions'!$E$34)),INDEX('Initiatives'!$N$7:$N$16,$M$8))^2/(2*MAX(1,INDEX('Initiatives'!$N$7:$N$16,$M$8)))+MAX(0,MAX(0,48-(INDEX('Initiatives'!$M$7:$M$16,$M$8)-1+'Assumptions'!$E$34))-INDEX('Initiatives'!$N$7:$N$16,$M$8))))/12))</x:f>
        <x:v>1</x:v>
      </x:c>
      <x:c r="J44" s="38"/>
      <x:c r="K44" s="2"/>
      <x:c r="L44" s="2"/>
      <x:c r="M44" s="2"/>
      <x:c r="N44" s="2"/>
      <x:c r="O44" s="2"/>
      <x:c r="P44" s="2"/>
      <x:c r="Q44" s="2"/>
      <x:c r="R44" s="2"/>
      <x:c r="S44" s="2"/>
      <x:c r="T44" s="2"/>
      <x:c r="U44" s="2"/>
      <x:c r="V44" s="2"/>
      <x:c r="W44" s="2"/>
      <x:c r="X44" s="2"/>
      <x:c r="Y44" s="2"/>
      <x:c r="Z44" s="2"/>
      <x:c r="AA44" s="2"/>
      <x:c r="AB44" s="2"/>
      <x:c r="AC44" s="2"/>
      <x:c r="AD44" s="2"/>
    </x:row>
    <x:row r="45" ht="22" customHeight="1">
      <x:c r="A45" s="1"/>
      <x:c r="B45" s="1"/>
      <x:c r="C45" s="2" t="str">
        <x:v>Revenue contribution</x:v>
      </x:c>
      <x:c r="D45" s="39" t="n">
        <x:f>IF($N$8="Excluded",0,IF(OR($N$8&lt;&gt;"Complete",'Assumptions'!$D$42&lt;&gt;"Complete"),"n.a.",D44*INDEX('Initiatives'!$F$7:$F$16,$M$8)*INDEX('Initiatives'!$G$7:$G$16,$M$8)*'Assumptions'!E$16))</x:f>
        <x:v>0</x:v>
      </x:c>
      <x:c r="E45" s="39" t="n">
        <x:f>IF($N$8="Excluded",0,IF(OR($N$8&lt;&gt;"Complete",'Assumptions'!$D$42&lt;&gt;"Complete"),"n.a.",E44*INDEX('Initiatives'!$F$7:$F$16,$M$8)*INDEX('Initiatives'!$G$7:$G$16,$M$8)*'Assumptions'!F$16))</x:f>
        <x:v>0</x:v>
      </x:c>
      <x:c r="F45" s="39" t="n">
        <x:f>IF($N$8="Excluded",0,IF(OR($N$8&lt;&gt;"Complete",'Assumptions'!$D$42&lt;&gt;"Complete"),"n.a.",F44*INDEX('Initiatives'!$F$7:$F$16,$M$8)*INDEX('Initiatives'!$G$7:$G$16,$M$8)*'Assumptions'!G$16))</x:f>
        <x:v>0</x:v>
      </x:c>
      <x:c r="G45" s="39" t="n">
        <x:f>IF($N$8="Excluded",0,IF(OR($N$8&lt;&gt;"Complete",'Assumptions'!$D$42&lt;&gt;"Complete"),"n.a.",G44*INDEX('Initiatives'!$F$7:$F$16,$M$8)*INDEX('Initiatives'!$G$7:$G$16,$M$8)*'Assumptions'!H$16))</x:f>
        <x:v>0</x:v>
      </x:c>
      <x:c r="H45" s="39" t="n">
        <x:f>IF($N$8="Excluded",0,IF(OR($N$8&lt;&gt;"Complete",'Assumptions'!$D$42&lt;&gt;"Complete"),"n.a.",H44*INDEX('Initiatives'!$F$7:$F$16,$M$8)*INDEX('Initiatives'!$G$7:$G$16,$M$8)*'Assumptions'!I$16))</x:f>
        <x:v>0</x:v>
      </x:c>
      <x:c r="I45" s="39" t="n">
        <x:f>IF($N$8="Excluded",0,IF(OR($N$8&lt;&gt;"Complete",'Assumptions'!$D$42&lt;&gt;"Complete"),"n.a.",I44*INDEX('Initiatives'!$F$7:$F$16,$M$8)*INDEX('Initiatives'!$G$7:$G$16,$M$8)*'Assumptions'!J$16))</x:f>
        <x:v>0</x:v>
      </x:c>
      <x:c r="J45" s="38"/>
      <x:c r="K45" s="2"/>
      <x:c r="L45" s="2"/>
      <x:c r="M45" s="2"/>
      <x:c r="N45" s="2"/>
      <x:c r="O45" s="2"/>
      <x:c r="P45" s="2"/>
      <x:c r="Q45" s="2"/>
      <x:c r="R45" s="2"/>
      <x:c r="S45" s="2"/>
      <x:c r="T45" s="2"/>
      <x:c r="U45" s="2"/>
      <x:c r="V45" s="2"/>
      <x:c r="W45" s="2"/>
      <x:c r="X45" s="2"/>
      <x:c r="Y45" s="2"/>
      <x:c r="Z45" s="2"/>
      <x:c r="AA45" s="2"/>
      <x:c r="AB45" s="2"/>
      <x:c r="AC45" s="2"/>
      <x:c r="AD45" s="2"/>
    </x:row>
    <x:row r="46" ht="22" customHeight="1">
      <x:c r="A46" s="1"/>
      <x:c r="B46" s="1"/>
      <x:c r="C46" s="2" t="str">
        <x:v>Cost savings</x:v>
      </x:c>
      <x:c r="D46" s="39" t="n">
        <x:f>IF($N$8="Excluded",0,IF(OR($N$8&lt;&gt;"Complete",'Assumptions'!$D$42&lt;&gt;"Complete"),"n.a.",D44*INDEX('Initiatives'!$H$7:$H$16,$M$8)*'Assumptions'!E$19))</x:f>
        <x:v>0</x:v>
      </x:c>
      <x:c r="E46" s="39" t="n">
        <x:f>IF($N$8="Excluded",0,IF(OR($N$8&lt;&gt;"Complete",'Assumptions'!$D$42&lt;&gt;"Complete"),"n.a.",E44*INDEX('Initiatives'!$H$7:$H$16,$M$8)*'Assumptions'!F$19))</x:f>
        <x:v>450</x:v>
      </x:c>
      <x:c r="F46" s="39" t="n">
        <x:f>IF($N$8="Excluded",0,IF(OR($N$8&lt;&gt;"Complete",'Assumptions'!$D$42&lt;&gt;"Complete"),"n.a.",F44*INDEX('Initiatives'!$H$7:$H$16,$M$8)*'Assumptions'!G$19))</x:f>
        <x:v>600</x:v>
      </x:c>
      <x:c r="G46" s="39" t="n">
        <x:f>IF($N$8="Excluded",0,IF(OR($N$8&lt;&gt;"Complete",'Assumptions'!$D$42&lt;&gt;"Complete"),"n.a.",G44*INDEX('Initiatives'!$H$7:$H$16,$M$8)*'Assumptions'!H$19))</x:f>
        <x:v>600</x:v>
      </x:c>
      <x:c r="H46" s="39" t="n">
        <x:f>IF($N$8="Excluded",0,IF(OR($N$8&lt;&gt;"Complete",'Assumptions'!$D$42&lt;&gt;"Complete"),"n.a.",H44*INDEX('Initiatives'!$H$7:$H$16,$M$8)*'Assumptions'!I$19))</x:f>
        <x:v>600</x:v>
      </x:c>
      <x:c r="I46" s="39" t="n">
        <x:f>IF($N$8="Excluded",0,IF(OR($N$8&lt;&gt;"Complete",'Assumptions'!$D$42&lt;&gt;"Complete"),"n.a.",I44*INDEX('Initiatives'!$H$7:$H$16,$M$8)*'Assumptions'!J$19))</x:f>
        <x:v>600</x:v>
      </x:c>
      <x:c r="J46" s="38"/>
      <x:c r="K46" s="2"/>
      <x:c r="L46" s="2"/>
      <x:c r="M46" s="2"/>
      <x:c r="N46" s="2"/>
      <x:c r="O46" s="2"/>
      <x:c r="P46" s="2"/>
      <x:c r="Q46" s="2"/>
      <x:c r="R46" s="2"/>
      <x:c r="S46" s="2"/>
      <x:c r="T46" s="2"/>
      <x:c r="U46" s="2"/>
      <x:c r="V46" s="2"/>
      <x:c r="W46" s="2"/>
      <x:c r="X46" s="2"/>
      <x:c r="Y46" s="2"/>
      <x:c r="Z46" s="2"/>
      <x:c r="AA46" s="2"/>
      <x:c r="AB46" s="2"/>
      <x:c r="AC46" s="2"/>
      <x:c r="AD46" s="2"/>
    </x:row>
    <x:row r="47" ht="22" customHeight="1">
      <x:c r="A47" s="1"/>
      <x:c r="B47" s="1"/>
      <x:c r="C47" s="2" t="str">
        <x:v>Gross synergy</x:v>
      </x:c>
      <x:c r="D47" s="39" t="n">
        <x:f>IF($N$8="Excluded",0,IF(OR($N$8&lt;&gt;"Complete",'Assumptions'!$D$42&lt;&gt;"Complete"),"n.a.",SUM(D45:D46)))</x:f>
        <x:v>0</x:v>
      </x:c>
      <x:c r="E47" s="39" t="n">
        <x:f>IF($N$8="Excluded",0,IF(OR($N$8&lt;&gt;"Complete",'Assumptions'!$D$42&lt;&gt;"Complete"),"n.a.",SUM(E45:E46)))</x:f>
        <x:v>450</x:v>
      </x:c>
      <x:c r="F47" s="39" t="n">
        <x:f>IF($N$8="Excluded",0,IF(OR($N$8&lt;&gt;"Complete",'Assumptions'!$D$42&lt;&gt;"Complete"),"n.a.",SUM(F45:F46)))</x:f>
        <x:v>600</x:v>
      </x:c>
      <x:c r="G47" s="39" t="n">
        <x:f>IF($N$8="Excluded",0,IF(OR($N$8&lt;&gt;"Complete",'Assumptions'!$D$42&lt;&gt;"Complete"),"n.a.",SUM(G45:G46)))</x:f>
        <x:v>600</x:v>
      </x:c>
      <x:c r="H47" s="39" t="n">
        <x:f>IF($N$8="Excluded",0,IF(OR($N$8&lt;&gt;"Complete",'Assumptions'!$D$42&lt;&gt;"Complete"),"n.a.",SUM(H45:H46)))</x:f>
        <x:v>600</x:v>
      </x:c>
      <x:c r="I47" s="39" t="n">
        <x:f>IF($N$8="Excluded",0,IF(OR($N$8&lt;&gt;"Complete",'Assumptions'!$D$42&lt;&gt;"Complete"),"n.a.",SUM(I45:I46)))</x:f>
        <x:v>600</x:v>
      </x:c>
      <x:c r="J47" s="38"/>
      <x:c r="K47" s="2"/>
      <x:c r="L47" s="2"/>
      <x:c r="M47" s="2"/>
      <x:c r="N47" s="2"/>
      <x:c r="O47" s="2"/>
      <x:c r="P47" s="2"/>
      <x:c r="Q47" s="2"/>
      <x:c r="R47" s="2"/>
      <x:c r="S47" s="2"/>
      <x:c r="T47" s="2"/>
      <x:c r="U47" s="2"/>
      <x:c r="V47" s="2"/>
      <x:c r="W47" s="2"/>
      <x:c r="X47" s="2"/>
      <x:c r="Y47" s="2"/>
      <x:c r="Z47" s="2"/>
      <x:c r="AA47" s="2"/>
      <x:c r="AB47" s="2"/>
      <x:c r="AC47" s="2"/>
      <x:c r="AD47" s="2"/>
    </x:row>
    <x:row r="48" ht="22" customHeight="1">
      <x:c r="A48" s="1"/>
      <x:c r="B48" s="1"/>
      <x:c r="C48" s="2" t="str">
        <x:v>Risk-adjusted synergy</x:v>
      </x:c>
      <x:c r="D48" s="39" t="n">
        <x:f>IF($N$8="Excluded",0,IF(OR($N$8&lt;&gt;"Complete",'Assumptions'!$D$42&lt;&gt;"Complete"),"n.a.",D47*MIN(1,INDEX('Initiatives'!$O$7:$O$16,$M$8)*'Assumptions'!E$25)))</x:f>
        <x:v>0</x:v>
      </x:c>
      <x:c r="E48" s="39" t="n">
        <x:f>IF($N$8="Excluded",0,IF(OR($N$8&lt;&gt;"Complete",'Assumptions'!$D$42&lt;&gt;"Complete"),"n.a.",E47*MIN(1,INDEX('Initiatives'!$O$7:$O$16,$M$8)*'Assumptions'!F$25)))</x:f>
        <x:v>405</x:v>
      </x:c>
      <x:c r="F48" s="39" t="n">
        <x:f>IF($N$8="Excluded",0,IF(OR($N$8&lt;&gt;"Complete",'Assumptions'!$D$42&lt;&gt;"Complete"),"n.a.",F47*MIN(1,INDEX('Initiatives'!$O$7:$O$16,$M$8)*'Assumptions'!G$25)))</x:f>
        <x:v>540</x:v>
      </x:c>
      <x:c r="G48" s="39" t="n">
        <x:f>IF($N$8="Excluded",0,IF(OR($N$8&lt;&gt;"Complete",'Assumptions'!$D$42&lt;&gt;"Complete"),"n.a.",G47*MIN(1,INDEX('Initiatives'!$O$7:$O$16,$M$8)*'Assumptions'!H$25)))</x:f>
        <x:v>540</x:v>
      </x:c>
      <x:c r="H48" s="39" t="n">
        <x:f>IF($N$8="Excluded",0,IF(OR($N$8&lt;&gt;"Complete",'Assumptions'!$D$42&lt;&gt;"Complete"),"n.a.",H47*MIN(1,INDEX('Initiatives'!$O$7:$O$16,$M$8)*'Assumptions'!I$25)))</x:f>
        <x:v>540</x:v>
      </x:c>
      <x:c r="I48" s="39" t="n">
        <x:f>IF($N$8="Excluded",0,IF(OR($N$8&lt;&gt;"Complete",'Assumptions'!$D$42&lt;&gt;"Complete"),"n.a.",I47*MIN(1,INDEX('Initiatives'!$O$7:$O$16,$M$8)*'Assumptions'!J$25)))</x:f>
        <x:v>540</x:v>
      </x:c>
      <x:c r="J48" s="38"/>
      <x:c r="K48" s="2"/>
      <x:c r="L48" s="2"/>
      <x:c r="M48" s="2"/>
      <x:c r="N48" s="2"/>
      <x:c r="O48" s="2"/>
      <x:c r="P48" s="2"/>
      <x:c r="Q48" s="2"/>
      <x:c r="R48" s="2"/>
      <x:c r="S48" s="2"/>
      <x:c r="T48" s="2"/>
      <x:c r="U48" s="2"/>
      <x:c r="V48" s="2"/>
      <x:c r="W48" s="2"/>
      <x:c r="X48" s="2"/>
      <x:c r="Y48" s="2"/>
      <x:c r="Z48" s="2"/>
      <x:c r="AA48" s="2"/>
      <x:c r="AB48" s="2"/>
      <x:c r="AC48" s="2"/>
      <x:c r="AD48" s="2"/>
    </x:row>
    <x:row r="49" ht="22" customHeight="1">
      <x:c r="A49" s="1"/>
      <x:c r="B49" s="1"/>
      <x:c r="C49" s="2" t="str">
        <x:v>Dis-synergies</x:v>
      </x:c>
      <x:c r="D49" s="39" t="n">
        <x:f>IF($N$8="Excluded",0,IF(OR($N$8&lt;&gt;"Complete",'Assumptions'!$D$42&lt;&gt;"Complete"),"n.a.",0))</x:f>
        <x:v>0</x:v>
      </x:c>
      <x:c r="E49" s="39" t="n">
        <x:f>IF($N$8="Excluded",0,IF(OR($N$8&lt;&gt;"Complete",'Assumptions'!$D$42&lt;&gt;"Complete"),"n.a.",INDEX('Initiatives'!$I$7:$I$16,$M$8)*'Assumptions'!F$22))</x:f>
        <x:v>0</x:v>
      </x:c>
      <x:c r="F49" s="39" t="n">
        <x:f>IF($N$8="Excluded",0,IF(OR($N$8&lt;&gt;"Complete",'Assumptions'!$D$42&lt;&gt;"Complete"),"n.a.",INDEX('Initiatives'!$I$7:$I$16,$M$8)*'Assumptions'!G$22))</x:f>
        <x:v>0</x:v>
      </x:c>
      <x:c r="G49" s="39" t="n">
        <x:f>IF($N$8="Excluded",0,IF(OR($N$8&lt;&gt;"Complete",'Assumptions'!$D$42&lt;&gt;"Complete"),"n.a.",INDEX('Initiatives'!$I$7:$I$16,$M$8)*'Assumptions'!H$22))</x:f>
        <x:v>0</x:v>
      </x:c>
      <x:c r="H49" s="39" t="n">
        <x:f>IF($N$8="Excluded",0,IF(OR($N$8&lt;&gt;"Complete",'Assumptions'!$D$42&lt;&gt;"Complete"),"n.a.",INDEX('Initiatives'!$I$7:$I$16,$M$8)*'Assumptions'!I$22))</x:f>
        <x:v>0</x:v>
      </x:c>
      <x:c r="I49" s="39" t="n">
        <x:f>IF($N$8="Excluded",0,IF(OR($N$8&lt;&gt;"Complete",'Assumptions'!$D$42&lt;&gt;"Complete"),"n.a.",INDEX('Initiatives'!$I$7:$I$16,$M$8)*'Assumptions'!J$22))</x:f>
        <x:v>0</x:v>
      </x:c>
      <x:c r="J49" s="38"/>
      <x:c r="K49" s="2"/>
      <x:c r="L49" s="2"/>
      <x:c r="M49" s="2"/>
      <x:c r="N49" s="2"/>
      <x:c r="O49" s="2"/>
      <x:c r="P49" s="2"/>
      <x:c r="Q49" s="2"/>
      <x:c r="R49" s="2"/>
      <x:c r="S49" s="2"/>
      <x:c r="T49" s="2"/>
      <x:c r="U49" s="2"/>
      <x:c r="V49" s="2"/>
      <x:c r="W49" s="2"/>
      <x:c r="X49" s="2"/>
      <x:c r="Y49" s="2"/>
      <x:c r="Z49" s="2"/>
      <x:c r="AA49" s="2"/>
      <x:c r="AB49" s="2"/>
      <x:c r="AC49" s="2"/>
      <x:c r="AD49" s="2"/>
    </x:row>
    <x:row r="50" ht="22" customHeight="1">
      <x:c r="A50" s="1"/>
      <x:c r="B50" s="1"/>
      <x:c r="C50" s="2" t="str">
        <x:v>Net operating benefit</x:v>
      </x:c>
      <x:c r="D50" s="39" t="n">
        <x:f>IF($N$8="Excluded",0,IF(OR($N$8&lt;&gt;"Complete",'Assumptions'!$D$42&lt;&gt;"Complete"),"n.a.",D48-D49))</x:f>
        <x:v>0</x:v>
      </x:c>
      <x:c r="E50" s="39" t="n">
        <x:f>IF($N$8="Excluded",0,IF(OR($N$8&lt;&gt;"Complete",'Assumptions'!$D$42&lt;&gt;"Complete"),"n.a.",E48-E49))</x:f>
        <x:v>405</x:v>
      </x:c>
      <x:c r="F50" s="39" t="n">
        <x:f>IF($N$8="Excluded",0,IF(OR($N$8&lt;&gt;"Complete",'Assumptions'!$D$42&lt;&gt;"Complete"),"n.a.",F48-F49))</x:f>
        <x:v>540</x:v>
      </x:c>
      <x:c r="G50" s="39" t="n">
        <x:f>IF($N$8="Excluded",0,IF(OR($N$8&lt;&gt;"Complete",'Assumptions'!$D$42&lt;&gt;"Complete"),"n.a.",G48-G49))</x:f>
        <x:v>540</x:v>
      </x:c>
      <x:c r="H50" s="39" t="n">
        <x:f>IF($N$8="Excluded",0,IF(OR($N$8&lt;&gt;"Complete",'Assumptions'!$D$42&lt;&gt;"Complete"),"n.a.",H48-H49))</x:f>
        <x:v>540</x:v>
      </x:c>
      <x:c r="I50" s="39" t="n">
        <x:f>IF($N$8="Excluded",0,IF(OR($N$8&lt;&gt;"Complete",'Assumptions'!$D$42&lt;&gt;"Complete"),"n.a.",I48-I49))</x:f>
        <x:v>540</x:v>
      </x:c>
      <x:c r="J50" s="38"/>
      <x:c r="K50" s="2"/>
      <x:c r="L50" s="2"/>
      <x:c r="M50" s="2"/>
      <x:c r="N50" s="2"/>
      <x:c r="O50" s="2"/>
      <x:c r="P50" s="2"/>
      <x:c r="Q50" s="2"/>
      <x:c r="R50" s="2"/>
      <x:c r="S50" s="2"/>
      <x:c r="T50" s="2"/>
      <x:c r="U50" s="2"/>
      <x:c r="V50" s="2"/>
      <x:c r="W50" s="2"/>
      <x:c r="X50" s="2"/>
      <x:c r="Y50" s="2"/>
      <x:c r="Z50" s="2"/>
      <x:c r="AA50" s="2"/>
      <x:c r="AB50" s="2"/>
      <x:c r="AC50" s="2"/>
      <x:c r="AD50" s="2"/>
    </x:row>
    <x:row r="51" ht="22" customHeight="1">
      <x:c r="A51" s="1"/>
      <x:c r="B51" s="1"/>
      <x:c r="C51" s="2" t="str">
        <x:v>Cash tax expense / (benefit)</x:v>
      </x:c>
      <x:c r="D51" s="39" t="n">
        <x:f>IF($N$8="Excluded",0,IF(OR($N$8&lt;&gt;"Complete",'Assumptions'!$D$42&lt;&gt;"Complete"),"n.a.",(MAX(0,D50)-MAX(0,-D50)*'Assumptions'!$D$10)*INDEX('Initiatives'!$P$7:$P$16,$M$8)))</x:f>
        <x:v>0</x:v>
      </x:c>
      <x:c r="E51" s="39" t="n">
        <x:f>IF($N$8="Excluded",0,IF(OR($N$8&lt;&gt;"Complete",'Assumptions'!$D$42&lt;&gt;"Complete"),"n.a.",(MAX(0,E50)-MAX(0,-E50)*'Assumptions'!$D$10)*INDEX('Initiatives'!$P$7:$P$16,$M$8)))</x:f>
        <x:v>101.25</x:v>
      </x:c>
      <x:c r="F51" s="39" t="n">
        <x:f>IF($N$8="Excluded",0,IF(OR($N$8&lt;&gt;"Complete",'Assumptions'!$D$42&lt;&gt;"Complete"),"n.a.",(MAX(0,F50)-MAX(0,-F50)*'Assumptions'!$D$10)*INDEX('Initiatives'!$P$7:$P$16,$M$8)))</x:f>
        <x:v>135</x:v>
      </x:c>
      <x:c r="G51" s="39" t="n">
        <x:f>IF($N$8="Excluded",0,IF(OR($N$8&lt;&gt;"Complete",'Assumptions'!$D$42&lt;&gt;"Complete"),"n.a.",(MAX(0,G50)-MAX(0,-G50)*'Assumptions'!$D$10)*INDEX('Initiatives'!$P$7:$P$16,$M$8)))</x:f>
        <x:v>135</x:v>
      </x:c>
      <x:c r="H51" s="39" t="n">
        <x:f>IF($N$8="Excluded",0,IF(OR($N$8&lt;&gt;"Complete",'Assumptions'!$D$42&lt;&gt;"Complete"),"n.a.",(MAX(0,H50)-MAX(0,-H50)*'Assumptions'!$D$10)*INDEX('Initiatives'!$P$7:$P$16,$M$8)))</x:f>
        <x:v>135</x:v>
      </x:c>
      <x:c r="I51" s="39" t="n">
        <x:f>IF($N$8="Excluded",0,IF(OR($N$8&lt;&gt;"Complete",'Assumptions'!$D$42&lt;&gt;"Complete"),"n.a.",(MAX(0,I50)-MAX(0,-I50)*'Assumptions'!$D$10)*INDEX('Initiatives'!$P$7:$P$16,$M$8)))</x:f>
        <x:v>135</x:v>
      </x:c>
      <x:c r="J51" s="38"/>
      <x:c r="K51" s="2"/>
      <x:c r="L51" s="2"/>
      <x:c r="M51" s="2"/>
      <x:c r="N51" s="2"/>
      <x:c r="O51" s="2"/>
      <x:c r="P51" s="2"/>
      <x:c r="Q51" s="2"/>
      <x:c r="R51" s="2"/>
      <x:c r="S51" s="2"/>
      <x:c r="T51" s="2"/>
      <x:c r="U51" s="2"/>
      <x:c r="V51" s="2"/>
      <x:c r="W51" s="2"/>
      <x:c r="X51" s="2"/>
      <x:c r="Y51" s="2"/>
      <x:c r="Z51" s="2"/>
      <x:c r="AA51" s="2"/>
      <x:c r="AB51" s="2"/>
      <x:c r="AC51" s="2"/>
      <x:c r="AD51" s="2"/>
    </x:row>
    <x:row r="52" ht="22" customHeight="1">
      <x:c r="A52" s="1"/>
      <x:c r="B52" s="1"/>
      <x:c r="C52" s="2" t="str">
        <x:v>Implementation cash, after tax</x:v>
      </x:c>
      <x:c r="D52" s="39" t="n">
        <x:f>IF($N$8="Excluded",0,IF(OR($N$8&lt;&gt;"Complete",'Assumptions'!$D$42&lt;&gt;"Complete"),"n.a.",INDEX('Initiatives'!$J$7:$J$16,$M$8)*'Assumptions'!$E$28*(1-INDEX('Initiatives'!$P$7:$P$16,$M$8)*INDEX('Initiatives'!$Q$7:$Q$16,$M$8)*'Assumptions'!$D$10)))</x:f>
        <x:v>120</x:v>
      </x:c>
      <x:c r="E52" s="39" t="n">
        <x:f>IF($N$8="Excluded",0,IF(OR($N$8&lt;&gt;"Complete",'Assumptions'!$D$42&lt;&gt;"Complete"),"n.a.",0))</x:f>
        <x:v>0</x:v>
      </x:c>
      <x:c r="F52" s="39" t="n">
        <x:f>IF($N$8="Excluded",0,IF(OR($N$8&lt;&gt;"Complete",'Assumptions'!$D$42&lt;&gt;"Complete"),"n.a.",0))</x:f>
        <x:v>0</x:v>
      </x:c>
      <x:c r="G52" s="39" t="n">
        <x:f>IF($N$8="Excluded",0,IF(OR($N$8&lt;&gt;"Complete",'Assumptions'!$D$42&lt;&gt;"Complete"),"n.a.",0))</x:f>
        <x:v>0</x:v>
      </x:c>
      <x:c r="H52" s="39" t="n">
        <x:f>IF($N$8="Excluded",0,IF(OR($N$8&lt;&gt;"Complete",'Assumptions'!$D$42&lt;&gt;"Complete"),"n.a.",0))</x:f>
        <x:v>0</x:v>
      </x:c>
      <x:c r="I52" s="39" t="n">
        <x:f>IF($N$8="Excluded",0,IF(OR($N$8&lt;&gt;"Complete",'Assumptions'!$D$42&lt;&gt;"Complete"),"n.a.",0))</x:f>
        <x:v>0</x:v>
      </x:c>
      <x:c r="J52" s="38"/>
      <x:c r="K52" s="2"/>
      <x:c r="L52" s="2"/>
      <x:c r="M52" s="2"/>
      <x:c r="N52" s="2"/>
      <x:c r="O52" s="2"/>
      <x:c r="P52" s="2"/>
      <x:c r="Q52" s="2"/>
      <x:c r="R52" s="2"/>
      <x:c r="S52" s="2"/>
      <x:c r="T52" s="2"/>
      <x:c r="U52" s="2"/>
      <x:c r="V52" s="2"/>
      <x:c r="W52" s="2"/>
      <x:c r="X52" s="2"/>
      <x:c r="Y52" s="2"/>
      <x:c r="Z52" s="2"/>
      <x:c r="AA52" s="2"/>
      <x:c r="AB52" s="2"/>
      <x:c r="AC52" s="2"/>
      <x:c r="AD52" s="2"/>
    </x:row>
    <x:row r="53" ht="22" customHeight="1">
      <x:c r="A53" s="1"/>
      <x:c r="B53" s="1"/>
      <x:c r="C53" s="2" t="str">
        <x:v>Capex</x:v>
      </x:c>
      <x:c r="D53" s="39" t="n">
        <x:f>IF($N$8="Excluded",0,IF(OR($N$8&lt;&gt;"Complete",'Assumptions'!$D$42&lt;&gt;"Complete"),"n.a.",INDEX('Initiatives'!$K$7:$K$16,$M$8)*'Assumptions'!$E$31))</x:f>
        <x:v>0</x:v>
      </x:c>
      <x:c r="E53" s="39" t="n">
        <x:f>IF($N$8="Excluded",0,IF(OR($N$8&lt;&gt;"Complete",'Assumptions'!$D$42&lt;&gt;"Complete"),"n.a.",0))</x:f>
        <x:v>0</x:v>
      </x:c>
      <x:c r="F53" s="39" t="n">
        <x:f>IF($N$8="Excluded",0,IF(OR($N$8&lt;&gt;"Complete",'Assumptions'!$D$42&lt;&gt;"Complete"),"n.a.",0))</x:f>
        <x:v>0</x:v>
      </x:c>
      <x:c r="G53" s="39" t="n">
        <x:f>IF($N$8="Excluded",0,IF(OR($N$8&lt;&gt;"Complete",'Assumptions'!$D$42&lt;&gt;"Complete"),"n.a.",0))</x:f>
        <x:v>0</x:v>
      </x:c>
      <x:c r="H53" s="39" t="n">
        <x:f>IF($N$8="Excluded",0,IF(OR($N$8&lt;&gt;"Complete",'Assumptions'!$D$42&lt;&gt;"Complete"),"n.a.",0))</x:f>
        <x:v>0</x:v>
      </x:c>
      <x:c r="I53" s="39" t="n">
        <x:f>IF($N$8="Excluded",0,IF(OR($N$8&lt;&gt;"Complete",'Assumptions'!$D$42&lt;&gt;"Complete"),"n.a.",0))</x:f>
        <x:v>0</x:v>
      </x:c>
      <x:c r="J53" s="38"/>
      <x:c r="K53" s="2"/>
      <x:c r="L53" s="2"/>
      <x:c r="M53" s="2"/>
      <x:c r="N53" s="2"/>
      <x:c r="O53" s="2"/>
      <x:c r="P53" s="2"/>
      <x:c r="Q53" s="2"/>
      <x:c r="R53" s="2"/>
      <x:c r="S53" s="2"/>
      <x:c r="T53" s="2"/>
      <x:c r="U53" s="2"/>
      <x:c r="V53" s="2"/>
      <x:c r="W53" s="2"/>
      <x:c r="X53" s="2"/>
      <x:c r="Y53" s="2"/>
      <x:c r="Z53" s="2"/>
      <x:c r="AA53" s="2"/>
      <x:c r="AB53" s="2"/>
      <x:c r="AC53" s="2"/>
      <x:c r="AD53" s="2"/>
    </x:row>
    <x:row r="54" ht="22" customHeight="1">
      <x:c r="A54" s="1"/>
      <x:c r="B54" s="1"/>
      <x:c r="C54" s="2" t="str">
        <x:v>Working capital</x:v>
      </x:c>
      <x:c r="D54" s="39" t="n">
        <x:f>IF($N$8="Excluded",0,IF(OR($N$8&lt;&gt;"Complete",'Assumptions'!$D$42&lt;&gt;"Complete"),"n.a.",INDEX('Initiatives'!$L$7:$L$16,$M$8)*'Assumptions'!$E$31))</x:f>
        <x:v>0</x:v>
      </x:c>
      <x:c r="E54" s="39" t="n">
        <x:f>IF($N$8="Excluded",0,IF(OR($N$8&lt;&gt;"Complete",'Assumptions'!$D$42&lt;&gt;"Complete"),"n.a.",0))</x:f>
        <x:v>0</x:v>
      </x:c>
      <x:c r="F54" s="39" t="n">
        <x:f>IF($N$8="Excluded",0,IF(OR($N$8&lt;&gt;"Complete",'Assumptions'!$D$42&lt;&gt;"Complete"),"n.a.",0))</x:f>
        <x:v>0</x:v>
      </x:c>
      <x:c r="G54" s="39" t="n">
        <x:f>IF($N$8="Excluded",0,IF(OR($N$8&lt;&gt;"Complete",'Assumptions'!$D$42&lt;&gt;"Complete"),"n.a.",0))</x:f>
        <x:v>0</x:v>
      </x:c>
      <x:c r="H54" s="39" t="n">
        <x:f>IF($N$8="Excluded",0,IF(OR($N$8&lt;&gt;"Complete",'Assumptions'!$D$42&lt;&gt;"Complete"),"n.a.",0))</x:f>
        <x:v>0</x:v>
      </x:c>
      <x:c r="I54" s="39" t="n">
        <x:f>IF($N$8="Excluded",0,IF(OR($N$8&lt;&gt;"Complete",'Assumptions'!$D$42&lt;&gt;"Complete"),"n.a.",0))</x:f>
        <x:v>0</x:v>
      </x:c>
      <x:c r="J54" s="38"/>
      <x:c r="K54" s="2"/>
      <x:c r="L54" s="2"/>
      <x:c r="M54" s="2"/>
      <x:c r="N54" s="2"/>
      <x:c r="O54" s="2"/>
      <x:c r="P54" s="2"/>
      <x:c r="Q54" s="2"/>
      <x:c r="R54" s="2"/>
      <x:c r="S54" s="2"/>
      <x:c r="T54" s="2"/>
      <x:c r="U54" s="2"/>
      <x:c r="V54" s="2"/>
      <x:c r="W54" s="2"/>
      <x:c r="X54" s="2"/>
      <x:c r="Y54" s="2"/>
      <x:c r="Z54" s="2"/>
      <x:c r="AA54" s="2"/>
      <x:c r="AB54" s="2"/>
      <x:c r="AC54" s="2"/>
      <x:c r="AD54" s="2"/>
    </x:row>
    <x:row r="55" ht="22" customHeight="1">
      <x:c r="A55" s="1"/>
      <x:c r="B55" s="1"/>
      <x:c r="C55" s="34" t="str">
        <x:v>Net incremental cash</x:v>
      </x:c>
      <x:c r="D55" s="42" t="n">
        <x:f>IF($N$8="Excluded",0,IF(OR($N$8&lt;&gt;"Complete",'Assumptions'!$D$42&lt;&gt;"Complete"),"n.a.",D50-D51-SUM(D52:D54)))</x:f>
        <x:v>-120</x:v>
      </x:c>
      <x:c r="E55" s="42" t="n">
        <x:f>IF($N$8="Excluded",0,IF(OR($N$8&lt;&gt;"Complete",'Assumptions'!$D$42&lt;&gt;"Complete"),"n.a.",E50-E51-SUM(E52:E54)))</x:f>
        <x:v>303.75</x:v>
      </x:c>
      <x:c r="F55" s="42" t="n">
        <x:f>IF($N$8="Excluded",0,IF(OR($N$8&lt;&gt;"Complete",'Assumptions'!$D$42&lt;&gt;"Complete"),"n.a.",F50-F51-SUM(F52:F54)))</x:f>
        <x:v>405</x:v>
      </x:c>
      <x:c r="G55" s="42" t="n">
        <x:f>IF($N$8="Excluded",0,IF(OR($N$8&lt;&gt;"Complete",'Assumptions'!$D$42&lt;&gt;"Complete"),"n.a.",G50-G51-SUM(G52:G54)))</x:f>
        <x:v>405</x:v>
      </x:c>
      <x:c r="H55" s="42" t="n">
        <x:f>IF($N$8="Excluded",0,IF(OR($N$8&lt;&gt;"Complete",'Assumptions'!$D$42&lt;&gt;"Complete"),"n.a.",H50-H51-SUM(H52:H54)))</x:f>
        <x:v>405</x:v>
      </x:c>
      <x:c r="I55" s="42" t="n">
        <x:f>IF($N$8="Excluded",0,IF(OR($N$8&lt;&gt;"Complete",'Assumptions'!$D$42&lt;&gt;"Complete"),"n.a.",I50-I51-SUM(I52:I54)))</x:f>
        <x:v>405</x:v>
      </x:c>
      <x:c r="J55" s="43"/>
      <x:c r="K55" s="2"/>
      <x:c r="L55" s="2"/>
      <x:c r="M55" s="2"/>
      <x:c r="N55" s="2"/>
      <x:c r="O55" s="2"/>
      <x:c r="P55" s="2"/>
      <x:c r="Q55" s="2"/>
      <x:c r="R55" s="2"/>
      <x:c r="S55" s="2"/>
      <x:c r="T55" s="2"/>
      <x:c r="U55" s="2"/>
      <x:c r="V55" s="2"/>
      <x:c r="W55" s="2"/>
      <x:c r="X55" s="2"/>
      <x:c r="Y55" s="2"/>
      <x:c r="Z55" s="2"/>
      <x:c r="AA55" s="2"/>
      <x:c r="AB55" s="2"/>
      <x:c r="AC55" s="2"/>
      <x:c r="AD55" s="2"/>
    </x:row>
    <x:row r="56" ht="22" customHeight="1">
      <x:c r="A56" s="1"/>
      <x:c r="B56" s="1"/>
      <x:c r="C56" s="34" t="str">
        <x:v>Discounted incremental cash</x:v>
      </x:c>
      <x:c r="D56" s="42" t="n">
        <x:f>IF($N$8="Excluded",0,IF(OR($N$8&lt;&gt;"Complete",'Assumptions'!$D$42&lt;&gt;"Complete"),"n.a.",D55/(1+'Assumptions'!$D$11)^D$5))</x:f>
        <x:v>-120</x:v>
      </x:c>
      <x:c r="E56" s="42" t="n">
        <x:f>IF($N$8="Excluded",0,IF(OR($N$8&lt;&gt;"Complete",'Assumptions'!$D$42&lt;&gt;"Complete"),"n.a.",E55/(1+'Assumptions'!$D$11)^E$5))</x:f>
        <x:v>271.2053571428571</x:v>
      </x:c>
      <x:c r="F56" s="42" t="n">
        <x:f>IF($N$8="Excluded",0,IF(OR($N$8&lt;&gt;"Complete",'Assumptions'!$D$42&lt;&gt;"Complete"),"n.a.",F55/(1+'Assumptions'!$D$11)^F$5))</x:f>
        <x:v>322.8635204081632</x:v>
      </x:c>
      <x:c r="G56" s="42" t="n">
        <x:f>IF($N$8="Excluded",0,IF(OR($N$8&lt;&gt;"Complete",'Assumptions'!$D$42&lt;&gt;"Complete"),"n.a.",G55/(1+'Assumptions'!$D$11)^G$5))</x:f>
        <x:v>288.2710003644314</x:v>
      </x:c>
      <x:c r="H56" s="42" t="n">
        <x:f>IF($N$8="Excluded",0,IF(OR($N$8&lt;&gt;"Complete",'Assumptions'!$D$42&lt;&gt;"Complete"),"n.a.",H55/(1+'Assumptions'!$D$11)^H$5))</x:f>
        <x:v>257.3848217539566</x:v>
      </x:c>
      <x:c r="I56" s="42" t="n">
        <x:f>IF($N$8="Excluded",0,IF(OR($N$8&lt;&gt;"Complete",'Assumptions'!$D$42&lt;&gt;"Complete"),"n.a.",I55/(1+'Assumptions'!$D$11)^I$5))</x:f>
        <x:v>229.80787656603266</x:v>
      </x:c>
      <x:c r="J56" s="44" t="n">
        <x:f>IF(COUNT(D56:I56)=6,SUM(D56:I56),"n.a.")</x:f>
        <x:v>1249.5325762354412</x:v>
      </x:c>
      <x:c r="K56" s="2"/>
      <x:c r="L56" s="2"/>
      <x:c r="M56" s="2"/>
      <x:c r="N56" s="2"/>
      <x:c r="O56" s="2"/>
      <x:c r="P56" s="2"/>
      <x:c r="Q56" s="2"/>
      <x:c r="R56" s="2"/>
      <x:c r="S56" s="2"/>
      <x:c r="T56" s="2"/>
      <x:c r="U56" s="2"/>
      <x:c r="V56" s="2"/>
      <x:c r="W56" s="2"/>
      <x:c r="X56" s="2"/>
      <x:c r="Y56" s="2"/>
      <x:c r="Z56" s="2"/>
      <x:c r="AA56" s="2"/>
      <x:c r="AB56" s="2"/>
      <x:c r="AC56" s="2"/>
      <x:c r="AD56" s="2"/>
    </x:row>
    <x:row r="57" ht="22" customHeight="1">
      <x:c r="A57" s="1"/>
      <x:c r="B57" s="1"/>
      <x:c r="C57" s="2"/>
      <x:c r="D57" s="38"/>
      <x:c r="E57" s="38"/>
      <x:c r="F57" s="38"/>
      <x:c r="G57" s="38"/>
      <x:c r="H57" s="38"/>
      <x:c r="I57" s="38"/>
      <x:c r="J57" s="38"/>
      <x:c r="K57" s="2"/>
      <x:c r="L57" s="2"/>
      <x:c r="M57" s="2"/>
      <x:c r="N57" s="2"/>
      <x:c r="O57" s="2"/>
      <x:c r="P57" s="2"/>
      <x:c r="Q57" s="2"/>
      <x:c r="R57" s="2"/>
      <x:c r="S57" s="2"/>
      <x:c r="T57" s="2"/>
      <x:c r="U57" s="2"/>
      <x:c r="V57" s="2"/>
      <x:c r="W57" s="2"/>
      <x:c r="X57" s="2"/>
      <x:c r="Y57" s="2"/>
      <x:c r="Z57" s="2"/>
      <x:c r="AA57" s="2"/>
      <x:c r="AB57" s="2"/>
      <x:c r="AC57" s="2"/>
      <x:c r="AD57" s="2"/>
    </x:row>
    <x:row r="58" ht="22" customHeight="1">
      <x:c r="A58" s="1"/>
      <x:c r="B58" s="1"/>
      <x:c r="C58" s="2"/>
      <x:c r="D58" s="38"/>
      <x:c r="E58" s="38"/>
      <x:c r="F58" s="38"/>
      <x:c r="G58" s="38"/>
      <x:c r="H58" s="38"/>
      <x:c r="I58" s="38"/>
      <x:c r="J58" s="38"/>
      <x:c r="K58" s="2"/>
      <x:c r="L58" s="2"/>
      <x:c r="M58" s="2"/>
      <x:c r="N58" s="2"/>
      <x:c r="O58" s="2"/>
      <x:c r="P58" s="2"/>
      <x:c r="Q58" s="2"/>
      <x:c r="R58" s="2"/>
      <x:c r="S58" s="2"/>
      <x:c r="T58" s="2"/>
      <x:c r="U58" s="2"/>
      <x:c r="V58" s="2"/>
      <x:c r="W58" s="2"/>
      <x:c r="X58" s="2"/>
      <x:c r="Y58" s="2"/>
      <x:c r="Z58" s="2"/>
      <x:c r="AA58" s="2"/>
      <x:c r="AB58" s="2"/>
      <x:c r="AC58" s="2"/>
      <x:c r="AD58" s="2"/>
    </x:row>
    <x:row r="59" ht="22" customHeight="1">
      <x:c r="A59" s="1"/>
      <x:c r="B59" s="1"/>
      <x:c r="C59" s="2"/>
      <x:c r="D59" s="38"/>
      <x:c r="E59" s="38"/>
      <x:c r="F59" s="38"/>
      <x:c r="G59" s="38"/>
      <x:c r="H59" s="38"/>
      <x:c r="I59" s="38"/>
      <x:c r="J59" s="38"/>
      <x:c r="K59" s="2"/>
      <x:c r="L59" s="2"/>
      <x:c r="M59" s="2"/>
      <x:c r="N59" s="2"/>
      <x:c r="O59" s="2"/>
      <x:c r="P59" s="2"/>
      <x:c r="Q59" s="2"/>
      <x:c r="R59" s="2"/>
      <x:c r="S59" s="2"/>
      <x:c r="T59" s="2"/>
      <x:c r="U59" s="2"/>
      <x:c r="V59" s="2"/>
      <x:c r="W59" s="2"/>
      <x:c r="X59" s="2"/>
      <x:c r="Y59" s="2"/>
      <x:c r="Z59" s="2"/>
      <x:c r="AA59" s="2"/>
      <x:c r="AB59" s="2"/>
      <x:c r="AC59" s="2"/>
      <x:c r="AD59" s="2"/>
    </x:row>
    <x:row r="60" ht="22" customHeight="1">
      <x:c r="A60" s="1"/>
      <x:c r="B60" s="1"/>
      <x:c r="C60" s="2"/>
      <x:c r="D60" s="38"/>
      <x:c r="E60" s="38"/>
      <x:c r="F60" s="38"/>
      <x:c r="G60" s="38"/>
      <x:c r="H60" s="38"/>
      <x:c r="I60" s="38"/>
      <x:c r="J60" s="38"/>
      <x:c r="K60" s="2"/>
      <x:c r="L60" s="2"/>
      <x:c r="M60" s="2"/>
      <x:c r="N60" s="2"/>
      <x:c r="O60" s="2"/>
      <x:c r="P60" s="2"/>
      <x:c r="Q60" s="2"/>
      <x:c r="R60" s="2"/>
      <x:c r="S60" s="2"/>
      <x:c r="T60" s="2"/>
      <x:c r="U60" s="2"/>
      <x:c r="V60" s="2"/>
      <x:c r="W60" s="2"/>
      <x:c r="X60" s="2"/>
      <x:c r="Y60" s="2"/>
      <x:c r="Z60" s="2"/>
      <x:c r="AA60" s="2"/>
      <x:c r="AB60" s="2"/>
      <x:c r="AC60" s="2"/>
      <x:c r="AD60" s="2"/>
    </x:row>
    <x:row r="61" ht="22" customHeight="1">
      <x:c r="A61" s="1"/>
      <x:c r="B61" s="1"/>
      <x:c r="C61" s="31" t="str">
        <x:v>S03</x:v>
      </x:c>
      <x:c r="D61" s="40" t="str">
        <x:f>IF($M$9=0,"Invalid ID",INDEX('Initiatives'!$D$7:$D$16,$M$9))</x:f>
        <x:v>Consolidate finance systems</x:v>
      </x:c>
      <x:c r="E61" s="41"/>
      <x:c r="F61" s="41"/>
      <x:c r="G61" s="41"/>
      <x:c r="H61" s="41"/>
      <x:c r="I61" s="41"/>
      <x:c r="J61" s="41"/>
      <x:c r="K61" s="2"/>
      <x:c r="L61" s="2"/>
      <x:c r="M61" s="2"/>
      <x:c r="N61" s="2"/>
      <x:c r="O61" s="2"/>
      <x:c r="P61" s="2"/>
      <x:c r="Q61" s="2"/>
      <x:c r="R61" s="2"/>
      <x:c r="S61" s="2"/>
      <x:c r="T61" s="2"/>
      <x:c r="U61" s="2"/>
      <x:c r="V61" s="2"/>
      <x:c r="W61" s="2"/>
      <x:c r="X61" s="2"/>
      <x:c r="Y61" s="2"/>
      <x:c r="Z61" s="2"/>
      <x:c r="AA61" s="2"/>
      <x:c r="AB61" s="2"/>
      <x:c r="AC61" s="2"/>
      <x:c r="AD61" s="2"/>
    </x:row>
    <x:row r="62" ht="22" customHeight="1">
      <x:c r="A62" s="1"/>
      <x:c r="B62" s="1"/>
      <x:c r="C62" s="2" t="str">
        <x:v>Capture fraction</x:v>
      </x:c>
      <x:c r="D62" s="33" t="n">
        <x:f>IF($N$9="Excluded",0,IF(OR($N$9&lt;&gt;"Complete",'Assumptions'!$D$42&lt;&gt;"Complete"),"n.a.",0))</x:f>
        <x:v>0</x:v>
      </x:c>
      <x:c r="E62" s="33" t="n">
        <x:f>IF($N$9="Excluded",0,IF(OR($N$9&lt;&gt;"Complete",'Assumptions'!$D$42&lt;&gt;"Complete"),"n.a.",(IF(INDEX('Initiatives'!$N$7:$N$16,$M$9)=0,MAX(0,12-(INDEX('Initiatives'!$M$7:$M$16,$M$9)-1+'Assumptions'!$E$34)),MIN(MAX(0,12-(INDEX('Initiatives'!$M$7:$M$16,$M$9)-1+'Assumptions'!$E$34)),INDEX('Initiatives'!$N$7:$N$16,$M$9))^2/(2*MAX(1,INDEX('Initiatives'!$N$7:$N$16,$M$9)))+MAX(0,MAX(0,12-(INDEX('Initiatives'!$M$7:$M$16,$M$9)-1+'Assumptions'!$E$34))-INDEX('Initiatives'!$N$7:$N$16,$M$9)))-IF(INDEX('Initiatives'!$N$7:$N$16,$M$9)=0,MAX(0,0-(INDEX('Initiatives'!$M$7:$M$16,$M$9)-1+'Assumptions'!$E$34)),MIN(MAX(0,0-(INDEX('Initiatives'!$M$7:$M$16,$M$9)-1+'Assumptions'!$E$34)),INDEX('Initiatives'!$N$7:$N$16,$M$9))^2/(2*MAX(1,INDEX('Initiatives'!$N$7:$N$16,$M$9)))+MAX(0,MAX(0,0-(INDEX('Initiatives'!$M$7:$M$16,$M$9)-1+'Assumptions'!$E$34))-INDEX('Initiatives'!$N$7:$N$16,$M$9))))/12))</x:f>
        <x:v>0.041666666666666664</x:v>
      </x:c>
      <x:c r="F62" s="33" t="n">
        <x:f>IF($N$9="Excluded",0,IF(OR($N$9&lt;&gt;"Complete",'Assumptions'!$D$42&lt;&gt;"Complete"),"n.a.",(IF(INDEX('Initiatives'!$N$7:$N$16,$M$9)=0,MAX(0,24-(INDEX('Initiatives'!$M$7:$M$16,$M$9)-1+'Assumptions'!$E$34)),MIN(MAX(0,24-(INDEX('Initiatives'!$M$7:$M$16,$M$9)-1+'Assumptions'!$E$34)),INDEX('Initiatives'!$N$7:$N$16,$M$9))^2/(2*MAX(1,INDEX('Initiatives'!$N$7:$N$16,$M$9)))+MAX(0,MAX(0,24-(INDEX('Initiatives'!$M$7:$M$16,$M$9)-1+'Assumptions'!$E$34))-INDEX('Initiatives'!$N$7:$N$16,$M$9)))-IF(INDEX('Initiatives'!$N$7:$N$16,$M$9)=0,MAX(0,12-(INDEX('Initiatives'!$M$7:$M$16,$M$9)-1+'Assumptions'!$E$34)),MIN(MAX(0,12-(INDEX('Initiatives'!$M$7:$M$16,$M$9)-1+'Assumptions'!$E$34)),INDEX('Initiatives'!$N$7:$N$16,$M$9))^2/(2*MAX(1,INDEX('Initiatives'!$N$7:$N$16,$M$9)))+MAX(0,MAX(0,12-(INDEX('Initiatives'!$M$7:$M$16,$M$9)-1+'Assumptions'!$E$34))-INDEX('Initiatives'!$N$7:$N$16,$M$9))))/12))</x:f>
        <x:v>0.8333333333333334</x:v>
      </x:c>
      <x:c r="G62" s="33" t="n">
        <x:f>IF($N$9="Excluded",0,IF(OR($N$9&lt;&gt;"Complete",'Assumptions'!$D$42&lt;&gt;"Complete"),"n.a.",(IF(INDEX('Initiatives'!$N$7:$N$16,$M$9)=0,MAX(0,36-(INDEX('Initiatives'!$M$7:$M$16,$M$9)-1+'Assumptions'!$E$34)),MIN(MAX(0,36-(INDEX('Initiatives'!$M$7:$M$16,$M$9)-1+'Assumptions'!$E$34)),INDEX('Initiatives'!$N$7:$N$16,$M$9))^2/(2*MAX(1,INDEX('Initiatives'!$N$7:$N$16,$M$9)))+MAX(0,MAX(0,36-(INDEX('Initiatives'!$M$7:$M$16,$M$9)-1+'Assumptions'!$E$34))-INDEX('Initiatives'!$N$7:$N$16,$M$9)))-IF(INDEX('Initiatives'!$N$7:$N$16,$M$9)=0,MAX(0,24-(INDEX('Initiatives'!$M$7:$M$16,$M$9)-1+'Assumptions'!$E$34)),MIN(MAX(0,24-(INDEX('Initiatives'!$M$7:$M$16,$M$9)-1+'Assumptions'!$E$34)),INDEX('Initiatives'!$N$7:$N$16,$M$9))^2/(2*MAX(1,INDEX('Initiatives'!$N$7:$N$16,$M$9)))+MAX(0,MAX(0,24-(INDEX('Initiatives'!$M$7:$M$16,$M$9)-1+'Assumptions'!$E$34))-INDEX('Initiatives'!$N$7:$N$16,$M$9))))/12))</x:f>
        <x:v>1</x:v>
      </x:c>
      <x:c r="H62" s="33" t="n">
        <x:f>IF($N$9="Excluded",0,IF(OR($N$9&lt;&gt;"Complete",'Assumptions'!$D$42&lt;&gt;"Complete"),"n.a.",(IF(INDEX('Initiatives'!$N$7:$N$16,$M$9)=0,MAX(0,48-(INDEX('Initiatives'!$M$7:$M$16,$M$9)-1+'Assumptions'!$E$34)),MIN(MAX(0,48-(INDEX('Initiatives'!$M$7:$M$16,$M$9)-1+'Assumptions'!$E$34)),INDEX('Initiatives'!$N$7:$N$16,$M$9))^2/(2*MAX(1,INDEX('Initiatives'!$N$7:$N$16,$M$9)))+MAX(0,MAX(0,48-(INDEX('Initiatives'!$M$7:$M$16,$M$9)-1+'Assumptions'!$E$34))-INDEX('Initiatives'!$N$7:$N$16,$M$9)))-IF(INDEX('Initiatives'!$N$7:$N$16,$M$9)=0,MAX(0,36-(INDEX('Initiatives'!$M$7:$M$16,$M$9)-1+'Assumptions'!$E$34)),MIN(MAX(0,36-(INDEX('Initiatives'!$M$7:$M$16,$M$9)-1+'Assumptions'!$E$34)),INDEX('Initiatives'!$N$7:$N$16,$M$9))^2/(2*MAX(1,INDEX('Initiatives'!$N$7:$N$16,$M$9)))+MAX(0,MAX(0,36-(INDEX('Initiatives'!$M$7:$M$16,$M$9)-1+'Assumptions'!$E$34))-INDEX('Initiatives'!$N$7:$N$16,$M$9))))/12))</x:f>
        <x:v>1</x:v>
      </x:c>
      <x:c r="I62" s="33" t="n">
        <x:f>IF($N$9="Excluded",0,IF(OR($N$9&lt;&gt;"Complete",'Assumptions'!$D$42&lt;&gt;"Complete"),"n.a.",(IF(INDEX('Initiatives'!$N$7:$N$16,$M$9)=0,MAX(0,60-(INDEX('Initiatives'!$M$7:$M$16,$M$9)-1+'Assumptions'!$E$34)),MIN(MAX(0,60-(INDEX('Initiatives'!$M$7:$M$16,$M$9)-1+'Assumptions'!$E$34)),INDEX('Initiatives'!$N$7:$N$16,$M$9))^2/(2*MAX(1,INDEX('Initiatives'!$N$7:$N$16,$M$9)))+MAX(0,MAX(0,60-(INDEX('Initiatives'!$M$7:$M$16,$M$9)-1+'Assumptions'!$E$34))-INDEX('Initiatives'!$N$7:$N$16,$M$9)))-IF(INDEX('Initiatives'!$N$7:$N$16,$M$9)=0,MAX(0,48-(INDEX('Initiatives'!$M$7:$M$16,$M$9)-1+'Assumptions'!$E$34)),MIN(MAX(0,48-(INDEX('Initiatives'!$M$7:$M$16,$M$9)-1+'Assumptions'!$E$34)),INDEX('Initiatives'!$N$7:$N$16,$M$9))^2/(2*MAX(1,INDEX('Initiatives'!$N$7:$N$16,$M$9)))+MAX(0,MAX(0,48-(INDEX('Initiatives'!$M$7:$M$16,$M$9)-1+'Assumptions'!$E$34))-INDEX('Initiatives'!$N$7:$N$16,$M$9))))/12))</x:f>
        <x:v>1</x:v>
      </x:c>
      <x:c r="J62" s="38"/>
      <x:c r="K62" s="2"/>
      <x:c r="L62" s="2"/>
      <x:c r="M62" s="2"/>
      <x:c r="N62" s="2"/>
      <x:c r="O62" s="2"/>
      <x:c r="P62" s="2"/>
      <x:c r="Q62" s="2"/>
      <x:c r="R62" s="2"/>
      <x:c r="S62" s="2"/>
      <x:c r="T62" s="2"/>
      <x:c r="U62" s="2"/>
      <x:c r="V62" s="2"/>
      <x:c r="W62" s="2"/>
      <x:c r="X62" s="2"/>
      <x:c r="Y62" s="2"/>
      <x:c r="Z62" s="2"/>
      <x:c r="AA62" s="2"/>
      <x:c r="AB62" s="2"/>
      <x:c r="AC62" s="2"/>
      <x:c r="AD62" s="2"/>
    </x:row>
    <x:row r="63" ht="22" customHeight="1">
      <x:c r="A63" s="1"/>
      <x:c r="B63" s="1"/>
      <x:c r="C63" s="2" t="str">
        <x:v>Revenue contribution</x:v>
      </x:c>
      <x:c r="D63" s="39" t="n">
        <x:f>IF($N$9="Excluded",0,IF(OR($N$9&lt;&gt;"Complete",'Assumptions'!$D$42&lt;&gt;"Complete"),"n.a.",D62*INDEX('Initiatives'!$F$7:$F$16,$M$9)*INDEX('Initiatives'!$G$7:$G$16,$M$9)*'Assumptions'!E$16))</x:f>
        <x:v>0</x:v>
      </x:c>
      <x:c r="E63" s="39" t="n">
        <x:f>IF($N$9="Excluded",0,IF(OR($N$9&lt;&gt;"Complete",'Assumptions'!$D$42&lt;&gt;"Complete"),"n.a.",E62*INDEX('Initiatives'!$F$7:$F$16,$M$9)*INDEX('Initiatives'!$G$7:$G$16,$M$9)*'Assumptions'!F$16))</x:f>
        <x:v>0</x:v>
      </x:c>
      <x:c r="F63" s="39" t="n">
        <x:f>IF($N$9="Excluded",0,IF(OR($N$9&lt;&gt;"Complete",'Assumptions'!$D$42&lt;&gt;"Complete"),"n.a.",F62*INDEX('Initiatives'!$F$7:$F$16,$M$9)*INDEX('Initiatives'!$G$7:$G$16,$M$9)*'Assumptions'!G$16))</x:f>
        <x:v>0</x:v>
      </x:c>
      <x:c r="G63" s="39" t="n">
        <x:f>IF($N$9="Excluded",0,IF(OR($N$9&lt;&gt;"Complete",'Assumptions'!$D$42&lt;&gt;"Complete"),"n.a.",G62*INDEX('Initiatives'!$F$7:$F$16,$M$9)*INDEX('Initiatives'!$G$7:$G$16,$M$9)*'Assumptions'!H$16))</x:f>
        <x:v>0</x:v>
      </x:c>
      <x:c r="H63" s="39" t="n">
        <x:f>IF($N$9="Excluded",0,IF(OR($N$9&lt;&gt;"Complete",'Assumptions'!$D$42&lt;&gt;"Complete"),"n.a.",H62*INDEX('Initiatives'!$F$7:$F$16,$M$9)*INDEX('Initiatives'!$G$7:$G$16,$M$9)*'Assumptions'!I$16))</x:f>
        <x:v>0</x:v>
      </x:c>
      <x:c r="I63" s="39" t="n">
        <x:f>IF($N$9="Excluded",0,IF(OR($N$9&lt;&gt;"Complete",'Assumptions'!$D$42&lt;&gt;"Complete"),"n.a.",I62*INDEX('Initiatives'!$F$7:$F$16,$M$9)*INDEX('Initiatives'!$G$7:$G$16,$M$9)*'Assumptions'!J$16))</x:f>
        <x:v>0</x:v>
      </x:c>
      <x:c r="J63" s="38"/>
      <x:c r="K63" s="2"/>
      <x:c r="L63" s="2"/>
      <x:c r="M63" s="2"/>
      <x:c r="N63" s="2"/>
      <x:c r="O63" s="2"/>
      <x:c r="P63" s="2"/>
      <x:c r="Q63" s="2"/>
      <x:c r="R63" s="2"/>
      <x:c r="S63" s="2"/>
      <x:c r="T63" s="2"/>
      <x:c r="U63" s="2"/>
      <x:c r="V63" s="2"/>
      <x:c r="W63" s="2"/>
      <x:c r="X63" s="2"/>
      <x:c r="Y63" s="2"/>
      <x:c r="Z63" s="2"/>
      <x:c r="AA63" s="2"/>
      <x:c r="AB63" s="2"/>
      <x:c r="AC63" s="2"/>
      <x:c r="AD63" s="2"/>
    </x:row>
    <x:row r="64" ht="22" customHeight="1">
      <x:c r="A64" s="1"/>
      <x:c r="B64" s="1"/>
      <x:c r="C64" s="2" t="str">
        <x:v>Cost savings</x:v>
      </x:c>
      <x:c r="D64" s="39" t="n">
        <x:f>IF($N$9="Excluded",0,IF(OR($N$9&lt;&gt;"Complete",'Assumptions'!$D$42&lt;&gt;"Complete"),"n.a.",D62*INDEX('Initiatives'!$H$7:$H$16,$M$9)*'Assumptions'!E$19))</x:f>
        <x:v>0</x:v>
      </x:c>
      <x:c r="E64" s="39" t="n">
        <x:f>IF($N$9="Excluded",0,IF(OR($N$9&lt;&gt;"Complete",'Assumptions'!$D$42&lt;&gt;"Complete"),"n.a.",E62*INDEX('Initiatives'!$H$7:$H$16,$M$9)*'Assumptions'!F$19))</x:f>
        <x:v>14.583333333333332</x:v>
      </x:c>
      <x:c r="F64" s="39" t="n">
        <x:f>IF($N$9="Excluded",0,IF(OR($N$9&lt;&gt;"Complete",'Assumptions'!$D$42&lt;&gt;"Complete"),"n.a.",F62*INDEX('Initiatives'!$H$7:$H$16,$M$9)*'Assumptions'!G$19))</x:f>
        <x:v>291.6666666666667</x:v>
      </x:c>
      <x:c r="G64" s="39" t="n">
        <x:f>IF($N$9="Excluded",0,IF(OR($N$9&lt;&gt;"Complete",'Assumptions'!$D$42&lt;&gt;"Complete"),"n.a.",G62*INDEX('Initiatives'!$H$7:$H$16,$M$9)*'Assumptions'!H$19))</x:f>
        <x:v>350</x:v>
      </x:c>
      <x:c r="H64" s="39" t="n">
        <x:f>IF($N$9="Excluded",0,IF(OR($N$9&lt;&gt;"Complete",'Assumptions'!$D$42&lt;&gt;"Complete"),"n.a.",H62*INDEX('Initiatives'!$H$7:$H$16,$M$9)*'Assumptions'!I$19))</x:f>
        <x:v>350</x:v>
      </x:c>
      <x:c r="I64" s="39" t="n">
        <x:f>IF($N$9="Excluded",0,IF(OR($N$9&lt;&gt;"Complete",'Assumptions'!$D$42&lt;&gt;"Complete"),"n.a.",I62*INDEX('Initiatives'!$H$7:$H$16,$M$9)*'Assumptions'!J$19))</x:f>
        <x:v>350</x:v>
      </x:c>
      <x:c r="J64" s="38"/>
      <x:c r="K64" s="2"/>
      <x:c r="L64" s="2"/>
      <x:c r="M64" s="2"/>
      <x:c r="N64" s="2"/>
      <x:c r="O64" s="2"/>
      <x:c r="P64" s="2"/>
      <x:c r="Q64" s="2"/>
      <x:c r="R64" s="2"/>
      <x:c r="S64" s="2"/>
      <x:c r="T64" s="2"/>
      <x:c r="U64" s="2"/>
      <x:c r="V64" s="2"/>
      <x:c r="W64" s="2"/>
      <x:c r="X64" s="2"/>
      <x:c r="Y64" s="2"/>
      <x:c r="Z64" s="2"/>
      <x:c r="AA64" s="2"/>
      <x:c r="AB64" s="2"/>
      <x:c r="AC64" s="2"/>
      <x:c r="AD64" s="2"/>
    </x:row>
    <x:row r="65" ht="22" customHeight="1">
      <x:c r="A65" s="1"/>
      <x:c r="B65" s="1"/>
      <x:c r="C65" s="2" t="str">
        <x:v>Gross synergy</x:v>
      </x:c>
      <x:c r="D65" s="39" t="n">
        <x:f>IF($N$9="Excluded",0,IF(OR($N$9&lt;&gt;"Complete",'Assumptions'!$D$42&lt;&gt;"Complete"),"n.a.",SUM(D63:D64)))</x:f>
        <x:v>0</x:v>
      </x:c>
      <x:c r="E65" s="39" t="n">
        <x:f>IF($N$9="Excluded",0,IF(OR($N$9&lt;&gt;"Complete",'Assumptions'!$D$42&lt;&gt;"Complete"),"n.a.",SUM(E63:E64)))</x:f>
        <x:v>14.583333333333332</x:v>
      </x:c>
      <x:c r="F65" s="39" t="n">
        <x:f>IF($N$9="Excluded",0,IF(OR($N$9&lt;&gt;"Complete",'Assumptions'!$D$42&lt;&gt;"Complete"),"n.a.",SUM(F63:F64)))</x:f>
        <x:v>291.6666666666667</x:v>
      </x:c>
      <x:c r="G65" s="39" t="n">
        <x:f>IF($N$9="Excluded",0,IF(OR($N$9&lt;&gt;"Complete",'Assumptions'!$D$42&lt;&gt;"Complete"),"n.a.",SUM(G63:G64)))</x:f>
        <x:v>350</x:v>
      </x:c>
      <x:c r="H65" s="39" t="n">
        <x:f>IF($N$9="Excluded",0,IF(OR($N$9&lt;&gt;"Complete",'Assumptions'!$D$42&lt;&gt;"Complete"),"n.a.",SUM(H63:H64)))</x:f>
        <x:v>350</x:v>
      </x:c>
      <x:c r="I65" s="39" t="n">
        <x:f>IF($N$9="Excluded",0,IF(OR($N$9&lt;&gt;"Complete",'Assumptions'!$D$42&lt;&gt;"Complete"),"n.a.",SUM(I63:I64)))</x:f>
        <x:v>350</x:v>
      </x:c>
      <x:c r="J65" s="38"/>
      <x:c r="K65" s="2"/>
      <x:c r="L65" s="2"/>
      <x:c r="M65" s="2"/>
      <x:c r="N65" s="2"/>
      <x:c r="O65" s="2"/>
      <x:c r="P65" s="2"/>
      <x:c r="Q65" s="2"/>
      <x:c r="R65" s="2"/>
      <x:c r="S65" s="2"/>
      <x:c r="T65" s="2"/>
      <x:c r="U65" s="2"/>
      <x:c r="V65" s="2"/>
      <x:c r="W65" s="2"/>
      <x:c r="X65" s="2"/>
      <x:c r="Y65" s="2"/>
      <x:c r="Z65" s="2"/>
      <x:c r="AA65" s="2"/>
      <x:c r="AB65" s="2"/>
      <x:c r="AC65" s="2"/>
      <x:c r="AD65" s="2"/>
    </x:row>
    <x:row r="66" ht="22" customHeight="1">
      <x:c r="A66" s="1"/>
      <x:c r="B66" s="1"/>
      <x:c r="C66" s="2" t="str">
        <x:v>Risk-adjusted synergy</x:v>
      </x:c>
      <x:c r="D66" s="39" t="n">
        <x:f>IF($N$9="Excluded",0,IF(OR($N$9&lt;&gt;"Complete",'Assumptions'!$D$42&lt;&gt;"Complete"),"n.a.",D65*MIN(1,INDEX('Initiatives'!$O$7:$O$16,$M$9)*'Assumptions'!E$25)))</x:f>
        <x:v>0</x:v>
      </x:c>
      <x:c r="E66" s="39" t="n">
        <x:f>IF($N$9="Excluded",0,IF(OR($N$9&lt;&gt;"Complete",'Assumptions'!$D$42&lt;&gt;"Complete"),"n.a.",E65*MIN(1,INDEX('Initiatives'!$O$7:$O$16,$M$9)*'Assumptions'!F$25)))</x:f>
        <x:v>11.666666666666666</x:v>
      </x:c>
      <x:c r="F66" s="39" t="n">
        <x:f>IF($N$9="Excluded",0,IF(OR($N$9&lt;&gt;"Complete",'Assumptions'!$D$42&lt;&gt;"Complete"),"n.a.",F65*MIN(1,INDEX('Initiatives'!$O$7:$O$16,$M$9)*'Assumptions'!G$25)))</x:f>
        <x:v>233.33333333333337</x:v>
      </x:c>
      <x:c r="G66" s="39" t="n">
        <x:f>IF($N$9="Excluded",0,IF(OR($N$9&lt;&gt;"Complete",'Assumptions'!$D$42&lt;&gt;"Complete"),"n.a.",G65*MIN(1,INDEX('Initiatives'!$O$7:$O$16,$M$9)*'Assumptions'!H$25)))</x:f>
        <x:v>280</x:v>
      </x:c>
      <x:c r="H66" s="39" t="n">
        <x:f>IF($N$9="Excluded",0,IF(OR($N$9&lt;&gt;"Complete",'Assumptions'!$D$42&lt;&gt;"Complete"),"n.a.",H65*MIN(1,INDEX('Initiatives'!$O$7:$O$16,$M$9)*'Assumptions'!I$25)))</x:f>
        <x:v>280</x:v>
      </x:c>
      <x:c r="I66" s="39" t="n">
        <x:f>IF($N$9="Excluded",0,IF(OR($N$9&lt;&gt;"Complete",'Assumptions'!$D$42&lt;&gt;"Complete"),"n.a.",I65*MIN(1,INDEX('Initiatives'!$O$7:$O$16,$M$9)*'Assumptions'!J$25)))</x:f>
        <x:v>280</x:v>
      </x:c>
      <x:c r="J66" s="38"/>
      <x:c r="K66" s="2"/>
      <x:c r="L66" s="2"/>
      <x:c r="M66" s="2"/>
      <x:c r="N66" s="2"/>
      <x:c r="O66" s="2"/>
      <x:c r="P66" s="2"/>
      <x:c r="Q66" s="2"/>
      <x:c r="R66" s="2"/>
      <x:c r="S66" s="2"/>
      <x:c r="T66" s="2"/>
      <x:c r="U66" s="2"/>
      <x:c r="V66" s="2"/>
      <x:c r="W66" s="2"/>
      <x:c r="X66" s="2"/>
      <x:c r="Y66" s="2"/>
      <x:c r="Z66" s="2"/>
      <x:c r="AA66" s="2"/>
      <x:c r="AB66" s="2"/>
      <x:c r="AC66" s="2"/>
      <x:c r="AD66" s="2"/>
    </x:row>
    <x:row r="67" ht="22" customHeight="1">
      <x:c r="A67" s="1"/>
      <x:c r="B67" s="1"/>
      <x:c r="C67" s="2" t="str">
        <x:v>Dis-synergies</x:v>
      </x:c>
      <x:c r="D67" s="39" t="n">
        <x:f>IF($N$9="Excluded",0,IF(OR($N$9&lt;&gt;"Complete",'Assumptions'!$D$42&lt;&gt;"Complete"),"n.a.",0))</x:f>
        <x:v>0</x:v>
      </x:c>
      <x:c r="E67" s="39" t="n">
        <x:f>IF($N$9="Excluded",0,IF(OR($N$9&lt;&gt;"Complete",'Assumptions'!$D$42&lt;&gt;"Complete"),"n.a.",INDEX('Initiatives'!$I$7:$I$16,$M$9)*'Assumptions'!F$22))</x:f>
        <x:v>60</x:v>
      </x:c>
      <x:c r="F67" s="39" t="n">
        <x:f>IF($N$9="Excluded",0,IF(OR($N$9&lt;&gt;"Complete",'Assumptions'!$D$42&lt;&gt;"Complete"),"n.a.",INDEX('Initiatives'!$I$7:$I$16,$M$9)*'Assumptions'!G$22))</x:f>
        <x:v>60</x:v>
      </x:c>
      <x:c r="G67" s="39" t="n">
        <x:f>IF($N$9="Excluded",0,IF(OR($N$9&lt;&gt;"Complete",'Assumptions'!$D$42&lt;&gt;"Complete"),"n.a.",INDEX('Initiatives'!$I$7:$I$16,$M$9)*'Assumptions'!H$22))</x:f>
        <x:v>60</x:v>
      </x:c>
      <x:c r="H67" s="39" t="n">
        <x:f>IF($N$9="Excluded",0,IF(OR($N$9&lt;&gt;"Complete",'Assumptions'!$D$42&lt;&gt;"Complete"),"n.a.",INDEX('Initiatives'!$I$7:$I$16,$M$9)*'Assumptions'!I$22))</x:f>
        <x:v>60</x:v>
      </x:c>
      <x:c r="I67" s="39" t="n">
        <x:f>IF($N$9="Excluded",0,IF(OR($N$9&lt;&gt;"Complete",'Assumptions'!$D$42&lt;&gt;"Complete"),"n.a.",INDEX('Initiatives'!$I$7:$I$16,$M$9)*'Assumptions'!J$22))</x:f>
        <x:v>60</x:v>
      </x:c>
      <x:c r="J67" s="38"/>
      <x:c r="K67" s="2"/>
      <x:c r="L67" s="2"/>
      <x:c r="M67" s="2"/>
      <x:c r="N67" s="2"/>
      <x:c r="O67" s="2"/>
      <x:c r="P67" s="2"/>
      <x:c r="Q67" s="2"/>
      <x:c r="R67" s="2"/>
      <x:c r="S67" s="2"/>
      <x:c r="T67" s="2"/>
      <x:c r="U67" s="2"/>
      <x:c r="V67" s="2"/>
      <x:c r="W67" s="2"/>
      <x:c r="X67" s="2"/>
      <x:c r="Y67" s="2"/>
      <x:c r="Z67" s="2"/>
      <x:c r="AA67" s="2"/>
      <x:c r="AB67" s="2"/>
      <x:c r="AC67" s="2"/>
      <x:c r="AD67" s="2"/>
    </x:row>
    <x:row r="68" ht="22" customHeight="1">
      <x:c r="A68" s="1"/>
      <x:c r="B68" s="1"/>
      <x:c r="C68" s="2" t="str">
        <x:v>Net operating benefit</x:v>
      </x:c>
      <x:c r="D68" s="39" t="n">
        <x:f>IF($N$9="Excluded",0,IF(OR($N$9&lt;&gt;"Complete",'Assumptions'!$D$42&lt;&gt;"Complete"),"n.a.",D66-D67))</x:f>
        <x:v>0</x:v>
      </x:c>
      <x:c r="E68" s="39" t="n">
        <x:f>IF($N$9="Excluded",0,IF(OR($N$9&lt;&gt;"Complete",'Assumptions'!$D$42&lt;&gt;"Complete"),"n.a.",E66-E67))</x:f>
        <x:v>-48.333333333333336</x:v>
      </x:c>
      <x:c r="F68" s="39" t="n">
        <x:f>IF($N$9="Excluded",0,IF(OR($N$9&lt;&gt;"Complete",'Assumptions'!$D$42&lt;&gt;"Complete"),"n.a.",F66-F67))</x:f>
        <x:v>173.33333333333337</x:v>
      </x:c>
      <x:c r="G68" s="39" t="n">
        <x:f>IF($N$9="Excluded",0,IF(OR($N$9&lt;&gt;"Complete",'Assumptions'!$D$42&lt;&gt;"Complete"),"n.a.",G66-G67))</x:f>
        <x:v>220</x:v>
      </x:c>
      <x:c r="H68" s="39" t="n">
        <x:f>IF($N$9="Excluded",0,IF(OR($N$9&lt;&gt;"Complete",'Assumptions'!$D$42&lt;&gt;"Complete"),"n.a.",H66-H67))</x:f>
        <x:v>220</x:v>
      </x:c>
      <x:c r="I68" s="39" t="n">
        <x:f>IF($N$9="Excluded",0,IF(OR($N$9&lt;&gt;"Complete",'Assumptions'!$D$42&lt;&gt;"Complete"),"n.a.",I66-I67))</x:f>
        <x:v>220</x:v>
      </x:c>
      <x:c r="J68" s="38"/>
      <x:c r="K68" s="2"/>
      <x:c r="L68" s="2"/>
      <x:c r="M68" s="2"/>
      <x:c r="N68" s="2"/>
      <x:c r="O68" s="2"/>
      <x:c r="P68" s="2"/>
      <x:c r="Q68" s="2"/>
      <x:c r="R68" s="2"/>
      <x:c r="S68" s="2"/>
      <x:c r="T68" s="2"/>
      <x:c r="U68" s="2"/>
      <x:c r="V68" s="2"/>
      <x:c r="W68" s="2"/>
      <x:c r="X68" s="2"/>
      <x:c r="Y68" s="2"/>
      <x:c r="Z68" s="2"/>
      <x:c r="AA68" s="2"/>
      <x:c r="AB68" s="2"/>
      <x:c r="AC68" s="2"/>
      <x:c r="AD68" s="2"/>
    </x:row>
    <x:row r="69" ht="22" customHeight="1">
      <x:c r="A69" s="1"/>
      <x:c r="B69" s="1"/>
      <x:c r="C69" s="2" t="str">
        <x:v>Cash tax expense / (benefit)</x:v>
      </x:c>
      <x:c r="D69" s="39" t="n">
        <x:f>IF($N$9="Excluded",0,IF(OR($N$9&lt;&gt;"Complete",'Assumptions'!$D$42&lt;&gt;"Complete"),"n.a.",(MAX(0,D68)-MAX(0,-D68)*'Assumptions'!$D$10)*INDEX('Initiatives'!$P$7:$P$16,$M$9)))</x:f>
        <x:v>0</x:v>
      </x:c>
      <x:c r="E69" s="39" t="n">
        <x:f>IF($N$9="Excluded",0,IF(OR($N$9&lt;&gt;"Complete",'Assumptions'!$D$42&lt;&gt;"Complete"),"n.a.",(MAX(0,E68)-MAX(0,-E68)*'Assumptions'!$D$10)*INDEX('Initiatives'!$P$7:$P$16,$M$9)))</x:f>
        <x:v>0</x:v>
      </x:c>
      <x:c r="F69" s="39" t="n">
        <x:f>IF($N$9="Excluded",0,IF(OR($N$9&lt;&gt;"Complete",'Assumptions'!$D$42&lt;&gt;"Complete"),"n.a.",(MAX(0,F68)-MAX(0,-F68)*'Assumptions'!$D$10)*INDEX('Initiatives'!$P$7:$P$16,$M$9)))</x:f>
        <x:v>43.33333333333334</x:v>
      </x:c>
      <x:c r="G69" s="39" t="n">
        <x:f>IF($N$9="Excluded",0,IF(OR($N$9&lt;&gt;"Complete",'Assumptions'!$D$42&lt;&gt;"Complete"),"n.a.",(MAX(0,G68)-MAX(0,-G68)*'Assumptions'!$D$10)*INDEX('Initiatives'!$P$7:$P$16,$M$9)))</x:f>
        <x:v>55</x:v>
      </x:c>
      <x:c r="H69" s="39" t="n">
        <x:f>IF($N$9="Excluded",0,IF(OR($N$9&lt;&gt;"Complete",'Assumptions'!$D$42&lt;&gt;"Complete"),"n.a.",(MAX(0,H68)-MAX(0,-H68)*'Assumptions'!$D$10)*INDEX('Initiatives'!$P$7:$P$16,$M$9)))</x:f>
        <x:v>55</x:v>
      </x:c>
      <x:c r="I69" s="39" t="n">
        <x:f>IF($N$9="Excluded",0,IF(OR($N$9&lt;&gt;"Complete",'Assumptions'!$D$42&lt;&gt;"Complete"),"n.a.",(MAX(0,I68)-MAX(0,-I68)*'Assumptions'!$D$10)*INDEX('Initiatives'!$P$7:$P$16,$M$9)))</x:f>
        <x:v>55</x:v>
      </x:c>
      <x:c r="J69" s="38"/>
      <x:c r="K69" s="2"/>
      <x:c r="L69" s="2"/>
      <x:c r="M69" s="2"/>
      <x:c r="N69" s="2"/>
      <x:c r="O69" s="2"/>
      <x:c r="P69" s="2"/>
      <x:c r="Q69" s="2"/>
      <x:c r="R69" s="2"/>
      <x:c r="S69" s="2"/>
      <x:c r="T69" s="2"/>
      <x:c r="U69" s="2"/>
      <x:c r="V69" s="2"/>
      <x:c r="W69" s="2"/>
      <x:c r="X69" s="2"/>
      <x:c r="Y69" s="2"/>
      <x:c r="Z69" s="2"/>
      <x:c r="AA69" s="2"/>
      <x:c r="AB69" s="2"/>
      <x:c r="AC69" s="2"/>
      <x:c r="AD69" s="2"/>
    </x:row>
    <x:row r="70" ht="22" customHeight="1">
      <x:c r="A70" s="1"/>
      <x:c r="B70" s="1"/>
      <x:c r="C70" s="2" t="str">
        <x:v>Implementation cash, after tax</x:v>
      </x:c>
      <x:c r="D70" s="39" t="n">
        <x:f>IF($N$9="Excluded",0,IF(OR($N$9&lt;&gt;"Complete",'Assumptions'!$D$42&lt;&gt;"Complete"),"n.a.",INDEX('Initiatives'!$J$7:$J$16,$M$9)*'Assumptions'!$E$28*(1-INDEX('Initiatives'!$P$7:$P$16,$M$9)*INDEX('Initiatives'!$Q$7:$Q$16,$M$9)*'Assumptions'!$D$10)))</x:f>
        <x:v>300</x:v>
      </x:c>
      <x:c r="E70" s="39" t="n">
        <x:f>IF($N$9="Excluded",0,IF(OR($N$9&lt;&gt;"Complete",'Assumptions'!$D$42&lt;&gt;"Complete"),"n.a.",0))</x:f>
        <x:v>0</x:v>
      </x:c>
      <x:c r="F70" s="39" t="n">
        <x:f>IF($N$9="Excluded",0,IF(OR($N$9&lt;&gt;"Complete",'Assumptions'!$D$42&lt;&gt;"Complete"),"n.a.",0))</x:f>
        <x:v>0</x:v>
      </x:c>
      <x:c r="G70" s="39" t="n">
        <x:f>IF($N$9="Excluded",0,IF(OR($N$9&lt;&gt;"Complete",'Assumptions'!$D$42&lt;&gt;"Complete"),"n.a.",0))</x:f>
        <x:v>0</x:v>
      </x:c>
      <x:c r="H70" s="39" t="n">
        <x:f>IF($N$9="Excluded",0,IF(OR($N$9&lt;&gt;"Complete",'Assumptions'!$D$42&lt;&gt;"Complete"),"n.a.",0))</x:f>
        <x:v>0</x:v>
      </x:c>
      <x:c r="I70" s="39" t="n">
        <x:f>IF($N$9="Excluded",0,IF(OR($N$9&lt;&gt;"Complete",'Assumptions'!$D$42&lt;&gt;"Complete"),"n.a.",0))</x:f>
        <x:v>0</x:v>
      </x:c>
      <x:c r="J70" s="38"/>
      <x:c r="K70" s="2"/>
      <x:c r="L70" s="2"/>
      <x:c r="M70" s="2"/>
      <x:c r="N70" s="2"/>
      <x:c r="O70" s="2"/>
      <x:c r="P70" s="2"/>
      <x:c r="Q70" s="2"/>
      <x:c r="R70" s="2"/>
      <x:c r="S70" s="2"/>
      <x:c r="T70" s="2"/>
      <x:c r="U70" s="2"/>
      <x:c r="V70" s="2"/>
      <x:c r="W70" s="2"/>
      <x:c r="X70" s="2"/>
      <x:c r="Y70" s="2"/>
      <x:c r="Z70" s="2"/>
      <x:c r="AA70" s="2"/>
      <x:c r="AB70" s="2"/>
      <x:c r="AC70" s="2"/>
      <x:c r="AD70" s="2"/>
    </x:row>
    <x:row r="71" ht="22" customHeight="1">
      <x:c r="A71" s="1"/>
      <x:c r="B71" s="1"/>
      <x:c r="C71" s="2" t="str">
        <x:v>Capex</x:v>
      </x:c>
      <x:c r="D71" s="39" t="n">
        <x:f>IF($N$9="Excluded",0,IF(OR($N$9&lt;&gt;"Complete",'Assumptions'!$D$42&lt;&gt;"Complete"),"n.a.",INDEX('Initiatives'!$K$7:$K$16,$M$9)*'Assumptions'!$E$31))</x:f>
        <x:v>150</x:v>
      </x:c>
      <x:c r="E71" s="39" t="n">
        <x:f>IF($N$9="Excluded",0,IF(OR($N$9&lt;&gt;"Complete",'Assumptions'!$D$42&lt;&gt;"Complete"),"n.a.",0))</x:f>
        <x:v>0</x:v>
      </x:c>
      <x:c r="F71" s="39" t="n">
        <x:f>IF($N$9="Excluded",0,IF(OR($N$9&lt;&gt;"Complete",'Assumptions'!$D$42&lt;&gt;"Complete"),"n.a.",0))</x:f>
        <x:v>0</x:v>
      </x:c>
      <x:c r="G71" s="39" t="n">
        <x:f>IF($N$9="Excluded",0,IF(OR($N$9&lt;&gt;"Complete",'Assumptions'!$D$42&lt;&gt;"Complete"),"n.a.",0))</x:f>
        <x:v>0</x:v>
      </x:c>
      <x:c r="H71" s="39" t="n">
        <x:f>IF($N$9="Excluded",0,IF(OR($N$9&lt;&gt;"Complete",'Assumptions'!$D$42&lt;&gt;"Complete"),"n.a.",0))</x:f>
        <x:v>0</x:v>
      </x:c>
      <x:c r="I71" s="39" t="n">
        <x:f>IF($N$9="Excluded",0,IF(OR($N$9&lt;&gt;"Complete",'Assumptions'!$D$42&lt;&gt;"Complete"),"n.a.",0))</x:f>
        <x:v>0</x:v>
      </x:c>
      <x:c r="J71" s="38"/>
      <x:c r="K71" s="2"/>
      <x:c r="L71" s="2"/>
      <x:c r="M71" s="2"/>
      <x:c r="N71" s="2"/>
      <x:c r="O71" s="2"/>
      <x:c r="P71" s="2"/>
      <x:c r="Q71" s="2"/>
      <x:c r="R71" s="2"/>
      <x:c r="S71" s="2"/>
      <x:c r="T71" s="2"/>
      <x:c r="U71" s="2"/>
      <x:c r="V71" s="2"/>
      <x:c r="W71" s="2"/>
      <x:c r="X71" s="2"/>
      <x:c r="Y71" s="2"/>
      <x:c r="Z71" s="2"/>
      <x:c r="AA71" s="2"/>
      <x:c r="AB71" s="2"/>
      <x:c r="AC71" s="2"/>
      <x:c r="AD71" s="2"/>
    </x:row>
    <x:row r="72" ht="22" customHeight="1">
      <x:c r="A72" s="1"/>
      <x:c r="B72" s="1"/>
      <x:c r="C72" s="2" t="str">
        <x:v>Working capital</x:v>
      </x:c>
      <x:c r="D72" s="39" t="n">
        <x:f>IF($N$9="Excluded",0,IF(OR($N$9&lt;&gt;"Complete",'Assumptions'!$D$42&lt;&gt;"Complete"),"n.a.",INDEX('Initiatives'!$L$7:$L$16,$M$9)*'Assumptions'!$E$31))</x:f>
        <x:v>20</x:v>
      </x:c>
      <x:c r="E72" s="39" t="n">
        <x:f>IF($N$9="Excluded",0,IF(OR($N$9&lt;&gt;"Complete",'Assumptions'!$D$42&lt;&gt;"Complete"),"n.a.",0))</x:f>
        <x:v>0</x:v>
      </x:c>
      <x:c r="F72" s="39" t="n">
        <x:f>IF($N$9="Excluded",0,IF(OR($N$9&lt;&gt;"Complete",'Assumptions'!$D$42&lt;&gt;"Complete"),"n.a.",0))</x:f>
        <x:v>0</x:v>
      </x:c>
      <x:c r="G72" s="39" t="n">
        <x:f>IF($N$9="Excluded",0,IF(OR($N$9&lt;&gt;"Complete",'Assumptions'!$D$42&lt;&gt;"Complete"),"n.a.",0))</x:f>
        <x:v>0</x:v>
      </x:c>
      <x:c r="H72" s="39" t="n">
        <x:f>IF($N$9="Excluded",0,IF(OR($N$9&lt;&gt;"Complete",'Assumptions'!$D$42&lt;&gt;"Complete"),"n.a.",0))</x:f>
        <x:v>0</x:v>
      </x:c>
      <x:c r="I72" s="39" t="n">
        <x:f>IF($N$9="Excluded",0,IF(OR($N$9&lt;&gt;"Complete",'Assumptions'!$D$42&lt;&gt;"Complete"),"n.a.",0))</x:f>
        <x:v>0</x:v>
      </x:c>
      <x:c r="J72" s="38"/>
      <x:c r="K72" s="2"/>
      <x:c r="L72" s="2"/>
      <x:c r="M72" s="2"/>
      <x:c r="N72" s="2"/>
      <x:c r="O72" s="2"/>
      <x:c r="P72" s="2"/>
      <x:c r="Q72" s="2"/>
      <x:c r="R72" s="2"/>
      <x:c r="S72" s="2"/>
      <x:c r="T72" s="2"/>
      <x:c r="U72" s="2"/>
      <x:c r="V72" s="2"/>
      <x:c r="W72" s="2"/>
      <x:c r="X72" s="2"/>
      <x:c r="Y72" s="2"/>
      <x:c r="Z72" s="2"/>
      <x:c r="AA72" s="2"/>
      <x:c r="AB72" s="2"/>
      <x:c r="AC72" s="2"/>
      <x:c r="AD72" s="2"/>
    </x:row>
    <x:row r="73" ht="22" customHeight="1">
      <x:c r="A73" s="1"/>
      <x:c r="B73" s="1"/>
      <x:c r="C73" s="34" t="str">
        <x:v>Net incremental cash</x:v>
      </x:c>
      <x:c r="D73" s="42" t="n">
        <x:f>IF($N$9="Excluded",0,IF(OR($N$9&lt;&gt;"Complete",'Assumptions'!$D$42&lt;&gt;"Complete"),"n.a.",D68-D69-SUM(D70:D72)))</x:f>
        <x:v>-470</x:v>
      </x:c>
      <x:c r="E73" s="42" t="n">
        <x:f>IF($N$9="Excluded",0,IF(OR($N$9&lt;&gt;"Complete",'Assumptions'!$D$42&lt;&gt;"Complete"),"n.a.",E68-E69-SUM(E70:E72)))</x:f>
        <x:v>-48.333333333333336</x:v>
      </x:c>
      <x:c r="F73" s="42" t="n">
        <x:f>IF($N$9="Excluded",0,IF(OR($N$9&lt;&gt;"Complete",'Assumptions'!$D$42&lt;&gt;"Complete"),"n.a.",F68-F69-SUM(F70:F72)))</x:f>
        <x:v>130.00000000000003</x:v>
      </x:c>
      <x:c r="G73" s="42" t="n">
        <x:f>IF($N$9="Excluded",0,IF(OR($N$9&lt;&gt;"Complete",'Assumptions'!$D$42&lt;&gt;"Complete"),"n.a.",G68-G69-SUM(G70:G72)))</x:f>
        <x:v>165</x:v>
      </x:c>
      <x:c r="H73" s="42" t="n">
        <x:f>IF($N$9="Excluded",0,IF(OR($N$9&lt;&gt;"Complete",'Assumptions'!$D$42&lt;&gt;"Complete"),"n.a.",H68-H69-SUM(H70:H72)))</x:f>
        <x:v>165</x:v>
      </x:c>
      <x:c r="I73" s="42" t="n">
        <x:f>IF($N$9="Excluded",0,IF(OR($N$9&lt;&gt;"Complete",'Assumptions'!$D$42&lt;&gt;"Complete"),"n.a.",I68-I69-SUM(I70:I72)))</x:f>
        <x:v>165</x:v>
      </x:c>
      <x:c r="J73" s="43"/>
      <x:c r="K73" s="2"/>
      <x:c r="L73" s="2"/>
      <x:c r="M73" s="2"/>
      <x:c r="N73" s="2"/>
      <x:c r="O73" s="2"/>
      <x:c r="P73" s="2"/>
      <x:c r="Q73" s="2"/>
      <x:c r="R73" s="2"/>
      <x:c r="S73" s="2"/>
      <x:c r="T73" s="2"/>
      <x:c r="U73" s="2"/>
      <x:c r="V73" s="2"/>
      <x:c r="W73" s="2"/>
      <x:c r="X73" s="2"/>
      <x:c r="Y73" s="2"/>
      <x:c r="Z73" s="2"/>
      <x:c r="AA73" s="2"/>
      <x:c r="AB73" s="2"/>
      <x:c r="AC73" s="2"/>
      <x:c r="AD73" s="2"/>
    </x:row>
    <x:row r="74" ht="22" customHeight="1">
      <x:c r="A74" s="1"/>
      <x:c r="B74" s="1"/>
      <x:c r="C74" s="34" t="str">
        <x:v>Discounted incremental cash</x:v>
      </x:c>
      <x:c r="D74" s="42" t="n">
        <x:f>IF($N$9="Excluded",0,IF(OR($N$9&lt;&gt;"Complete",'Assumptions'!$D$42&lt;&gt;"Complete"),"n.a.",D73/(1+'Assumptions'!$D$11)^D$5))</x:f>
        <x:v>-470</x:v>
      </x:c>
      <x:c r="E74" s="42" t="n">
        <x:f>IF($N$9="Excluded",0,IF(OR($N$9&lt;&gt;"Complete",'Assumptions'!$D$42&lt;&gt;"Complete"),"n.a.",E73/(1+'Assumptions'!$D$11)^E$5))</x:f>
        <x:v>-43.154761904761905</x:v>
      </x:c>
      <x:c r="F74" s="42" t="n">
        <x:f>IF($N$9="Excluded",0,IF(OR($N$9&lt;&gt;"Complete",'Assumptions'!$D$42&lt;&gt;"Complete"),"n.a.",F73/(1+'Assumptions'!$D$11)^F$5))</x:f>
        <x:v>103.63520408163266</x:v>
      </x:c>
      <x:c r="G74" s="42" t="n">
        <x:f>IF($N$9="Excluded",0,IF(OR($N$9&lt;&gt;"Complete",'Assumptions'!$D$42&lt;&gt;"Complete"),"n.a.",G73/(1+'Assumptions'!$D$11)^G$5))</x:f>
        <x:v>117.44374088921279</x:v>
      </x:c>
      <x:c r="H74" s="42" t="n">
        <x:f>IF($N$9="Excluded",0,IF(OR($N$9&lt;&gt;"Complete",'Assumptions'!$D$42&lt;&gt;"Complete"),"n.a.",H73/(1+'Assumptions'!$D$11)^H$5))</x:f>
        <x:v>104.86048293679713</x:v>
      </x:c>
      <x:c r="I74" s="42" t="n">
        <x:f>IF($N$9="Excluded",0,IF(OR($N$9&lt;&gt;"Complete",'Assumptions'!$D$42&lt;&gt;"Complete"),"n.a.",I73/(1+'Assumptions'!$D$11)^I$5))</x:f>
        <x:v>93.62543119356886</x:v>
      </x:c>
      <x:c r="J74" s="44" t="n">
        <x:f>IF(COUNT(D74:I74)=6,SUM(D74:I74),"n.a.")</x:f>
        <x:v>-93.5899028035505</x:v>
      </x:c>
      <x:c r="K74" s="2"/>
      <x:c r="L74" s="2"/>
      <x:c r="M74" s="2"/>
      <x:c r="N74" s="2"/>
      <x:c r="O74" s="2"/>
      <x:c r="P74" s="2"/>
      <x:c r="Q74" s="2"/>
      <x:c r="R74" s="2"/>
      <x:c r="S74" s="2"/>
      <x:c r="T74" s="2"/>
      <x:c r="U74" s="2"/>
      <x:c r="V74" s="2"/>
      <x:c r="W74" s="2"/>
      <x:c r="X74" s="2"/>
      <x:c r="Y74" s="2"/>
      <x:c r="Z74" s="2"/>
      <x:c r="AA74" s="2"/>
      <x:c r="AB74" s="2"/>
      <x:c r="AC74" s="2"/>
      <x:c r="AD74" s="2"/>
    </x:row>
    <x:row r="75" ht="22" customHeight="1">
      <x:c r="A75" s="1"/>
      <x:c r="B75" s="1"/>
      <x:c r="C75" s="2"/>
      <x:c r="D75" s="38"/>
      <x:c r="E75" s="38"/>
      <x:c r="F75" s="38"/>
      <x:c r="G75" s="38"/>
      <x:c r="H75" s="38"/>
      <x:c r="I75" s="38"/>
      <x:c r="J75" s="38"/>
      <x:c r="K75" s="2"/>
      <x:c r="L75" s="2"/>
      <x:c r="M75" s="2"/>
      <x:c r="N75" s="2"/>
      <x:c r="O75" s="2"/>
      <x:c r="P75" s="2"/>
      <x:c r="Q75" s="2"/>
      <x:c r="R75" s="2"/>
      <x:c r="S75" s="2"/>
      <x:c r="T75" s="2"/>
      <x:c r="U75" s="2"/>
      <x:c r="V75" s="2"/>
      <x:c r="W75" s="2"/>
      <x:c r="X75" s="2"/>
      <x:c r="Y75" s="2"/>
      <x:c r="Z75" s="2"/>
      <x:c r="AA75" s="2"/>
      <x:c r="AB75" s="2"/>
      <x:c r="AC75" s="2"/>
      <x:c r="AD75" s="2"/>
    </x:row>
    <x:row r="76" ht="22" customHeight="1">
      <x:c r="A76" s="1"/>
      <x:c r="B76" s="1"/>
      <x:c r="C76" s="2"/>
      <x:c r="D76" s="38"/>
      <x:c r="E76" s="38"/>
      <x:c r="F76" s="38"/>
      <x:c r="G76" s="38"/>
      <x:c r="H76" s="38"/>
      <x:c r="I76" s="38"/>
      <x:c r="J76" s="38"/>
      <x:c r="K76" s="2"/>
      <x:c r="L76" s="2"/>
      <x:c r="M76" s="2"/>
      <x:c r="N76" s="2"/>
      <x:c r="O76" s="2"/>
      <x:c r="P76" s="2"/>
      <x:c r="Q76" s="2"/>
      <x:c r="R76" s="2"/>
      <x:c r="S76" s="2"/>
      <x:c r="T76" s="2"/>
      <x:c r="U76" s="2"/>
      <x:c r="V76" s="2"/>
      <x:c r="W76" s="2"/>
      <x:c r="X76" s="2"/>
      <x:c r="Y76" s="2"/>
      <x:c r="Z76" s="2"/>
      <x:c r="AA76" s="2"/>
      <x:c r="AB76" s="2"/>
      <x:c r="AC76" s="2"/>
      <x:c r="AD76" s="2"/>
    </x:row>
    <x:row r="77" ht="22" customHeight="1">
      <x:c r="A77" s="1"/>
      <x:c r="B77" s="1"/>
      <x:c r="C77" s="2"/>
      <x:c r="D77" s="38"/>
      <x:c r="E77" s="38"/>
      <x:c r="F77" s="38"/>
      <x:c r="G77" s="38"/>
      <x:c r="H77" s="38"/>
      <x:c r="I77" s="38"/>
      <x:c r="J77" s="38"/>
      <x:c r="K77" s="2"/>
      <x:c r="L77" s="2"/>
      <x:c r="M77" s="2"/>
      <x:c r="N77" s="2"/>
      <x:c r="O77" s="2"/>
      <x:c r="P77" s="2"/>
      <x:c r="Q77" s="2"/>
      <x:c r="R77" s="2"/>
      <x:c r="S77" s="2"/>
      <x:c r="T77" s="2"/>
      <x:c r="U77" s="2"/>
      <x:c r="V77" s="2"/>
      <x:c r="W77" s="2"/>
      <x:c r="X77" s="2"/>
      <x:c r="Y77" s="2"/>
      <x:c r="Z77" s="2"/>
      <x:c r="AA77" s="2"/>
      <x:c r="AB77" s="2"/>
      <x:c r="AC77" s="2"/>
      <x:c r="AD77" s="2"/>
    </x:row>
    <x:row r="78" ht="22" customHeight="1">
      <x:c r="A78" s="1"/>
      <x:c r="B78" s="1"/>
      <x:c r="C78" s="2"/>
      <x:c r="D78" s="38"/>
      <x:c r="E78" s="38"/>
      <x:c r="F78" s="38"/>
      <x:c r="G78" s="38"/>
      <x:c r="H78" s="38"/>
      <x:c r="I78" s="38"/>
      <x:c r="J78" s="38"/>
      <x:c r="K78" s="2"/>
      <x:c r="L78" s="2"/>
      <x:c r="M78" s="2"/>
      <x:c r="N78" s="2"/>
      <x:c r="O78" s="2"/>
      <x:c r="P78" s="2"/>
      <x:c r="Q78" s="2"/>
      <x:c r="R78" s="2"/>
      <x:c r="S78" s="2"/>
      <x:c r="T78" s="2"/>
      <x:c r="U78" s="2"/>
      <x:c r="V78" s="2"/>
      <x:c r="W78" s="2"/>
      <x:c r="X78" s="2"/>
      <x:c r="Y78" s="2"/>
      <x:c r="Z78" s="2"/>
      <x:c r="AA78" s="2"/>
      <x:c r="AB78" s="2"/>
      <x:c r="AC78" s="2"/>
      <x:c r="AD78" s="2"/>
    </x:row>
    <x:row r="79" ht="22" customHeight="1">
      <x:c r="A79" s="1"/>
      <x:c r="B79" s="1"/>
      <x:c r="C79" s="31" t="str">
        <x:v>S04</x:v>
      </x:c>
      <x:c r="D79" s="40" t="str">
        <x:f>IF($M$10=0,"Invalid ID",INDEX('Initiatives'!$D$7:$D$16,$M$10))</x:f>
      </x:c>
      <x:c r="E79" s="41"/>
      <x:c r="F79" s="41"/>
      <x:c r="G79" s="41"/>
      <x:c r="H79" s="41"/>
      <x:c r="I79" s="41"/>
      <x:c r="J79" s="41"/>
      <x:c r="K79" s="2"/>
      <x:c r="L79" s="2"/>
      <x:c r="M79" s="2"/>
      <x:c r="N79" s="2"/>
      <x:c r="O79" s="2"/>
      <x:c r="P79" s="2"/>
      <x:c r="Q79" s="2"/>
      <x:c r="R79" s="2"/>
      <x:c r="S79" s="2"/>
      <x:c r="T79" s="2"/>
      <x:c r="U79" s="2"/>
      <x:c r="V79" s="2"/>
      <x:c r="W79" s="2"/>
      <x:c r="X79" s="2"/>
      <x:c r="Y79" s="2"/>
      <x:c r="Z79" s="2"/>
      <x:c r="AA79" s="2"/>
      <x:c r="AB79" s="2"/>
      <x:c r="AC79" s="2"/>
      <x:c r="AD79" s="2"/>
    </x:row>
    <x:row r="80" ht="22" customHeight="1">
      <x:c r="A80" s="1"/>
      <x:c r="B80" s="1"/>
      <x:c r="C80" s="2" t="str">
        <x:v>Capture fraction</x:v>
      </x:c>
      <x:c r="D80" s="33" t="n">
        <x:f>IF($N$10="Excluded",0,IF(OR($N$10&lt;&gt;"Complete",'Assumptions'!$D$42&lt;&gt;"Complete"),"n.a.",0))</x:f>
        <x:v>0</x:v>
      </x:c>
      <x:c r="E80" s="33" t="n">
        <x:f>IF($N$10="Excluded",0,IF(OR($N$10&lt;&gt;"Complete",'Assumptions'!$D$42&lt;&gt;"Complete"),"n.a.",(IF(INDEX('Initiatives'!$N$7:$N$16,$M$10)=0,MAX(0,12-(INDEX('Initiatives'!$M$7:$M$16,$M$10)-1+'Assumptions'!$E$34)),MIN(MAX(0,12-(INDEX('Initiatives'!$M$7:$M$16,$M$10)-1+'Assumptions'!$E$34)),INDEX('Initiatives'!$N$7:$N$16,$M$10))^2/(2*MAX(1,INDEX('Initiatives'!$N$7:$N$16,$M$10)))+MAX(0,MAX(0,12-(INDEX('Initiatives'!$M$7:$M$16,$M$10)-1+'Assumptions'!$E$34))-INDEX('Initiatives'!$N$7:$N$16,$M$10)))-IF(INDEX('Initiatives'!$N$7:$N$16,$M$10)=0,MAX(0,0-(INDEX('Initiatives'!$M$7:$M$16,$M$10)-1+'Assumptions'!$E$34)),MIN(MAX(0,0-(INDEX('Initiatives'!$M$7:$M$16,$M$10)-1+'Assumptions'!$E$34)),INDEX('Initiatives'!$N$7:$N$16,$M$10))^2/(2*MAX(1,INDEX('Initiatives'!$N$7:$N$16,$M$10)))+MAX(0,MAX(0,0-(INDEX('Initiatives'!$M$7:$M$16,$M$10)-1+'Assumptions'!$E$34))-INDEX('Initiatives'!$N$7:$N$16,$M$10))))/12))</x:f>
        <x:v>0</x:v>
      </x:c>
      <x:c r="F80" s="33" t="n">
        <x:f>IF($N$10="Excluded",0,IF(OR($N$10&lt;&gt;"Complete",'Assumptions'!$D$42&lt;&gt;"Complete"),"n.a.",(IF(INDEX('Initiatives'!$N$7:$N$16,$M$10)=0,MAX(0,24-(INDEX('Initiatives'!$M$7:$M$16,$M$10)-1+'Assumptions'!$E$34)),MIN(MAX(0,24-(INDEX('Initiatives'!$M$7:$M$16,$M$10)-1+'Assumptions'!$E$34)),INDEX('Initiatives'!$N$7:$N$16,$M$10))^2/(2*MAX(1,INDEX('Initiatives'!$N$7:$N$16,$M$10)))+MAX(0,MAX(0,24-(INDEX('Initiatives'!$M$7:$M$16,$M$10)-1+'Assumptions'!$E$34))-INDEX('Initiatives'!$N$7:$N$16,$M$10)))-IF(INDEX('Initiatives'!$N$7:$N$16,$M$10)=0,MAX(0,12-(INDEX('Initiatives'!$M$7:$M$16,$M$10)-1+'Assumptions'!$E$34)),MIN(MAX(0,12-(INDEX('Initiatives'!$M$7:$M$16,$M$10)-1+'Assumptions'!$E$34)),INDEX('Initiatives'!$N$7:$N$16,$M$10))^2/(2*MAX(1,INDEX('Initiatives'!$N$7:$N$16,$M$10)))+MAX(0,MAX(0,12-(INDEX('Initiatives'!$M$7:$M$16,$M$10)-1+'Assumptions'!$E$34))-INDEX('Initiatives'!$N$7:$N$16,$M$10))))/12))</x:f>
        <x:v>0</x:v>
      </x:c>
      <x:c r="G80" s="33" t="n">
        <x:f>IF($N$10="Excluded",0,IF(OR($N$10&lt;&gt;"Complete",'Assumptions'!$D$42&lt;&gt;"Complete"),"n.a.",(IF(INDEX('Initiatives'!$N$7:$N$16,$M$10)=0,MAX(0,36-(INDEX('Initiatives'!$M$7:$M$16,$M$10)-1+'Assumptions'!$E$34)),MIN(MAX(0,36-(INDEX('Initiatives'!$M$7:$M$16,$M$10)-1+'Assumptions'!$E$34)),INDEX('Initiatives'!$N$7:$N$16,$M$10))^2/(2*MAX(1,INDEX('Initiatives'!$N$7:$N$16,$M$10)))+MAX(0,MAX(0,36-(INDEX('Initiatives'!$M$7:$M$16,$M$10)-1+'Assumptions'!$E$34))-INDEX('Initiatives'!$N$7:$N$16,$M$10)))-IF(INDEX('Initiatives'!$N$7:$N$16,$M$10)=0,MAX(0,24-(INDEX('Initiatives'!$M$7:$M$16,$M$10)-1+'Assumptions'!$E$34)),MIN(MAX(0,24-(INDEX('Initiatives'!$M$7:$M$16,$M$10)-1+'Assumptions'!$E$34)),INDEX('Initiatives'!$N$7:$N$16,$M$10))^2/(2*MAX(1,INDEX('Initiatives'!$N$7:$N$16,$M$10)))+MAX(0,MAX(0,24-(INDEX('Initiatives'!$M$7:$M$16,$M$10)-1+'Assumptions'!$E$34))-INDEX('Initiatives'!$N$7:$N$16,$M$10))))/12))</x:f>
        <x:v>0</x:v>
      </x:c>
      <x:c r="H80" s="33" t="n">
        <x:f>IF($N$10="Excluded",0,IF(OR($N$10&lt;&gt;"Complete",'Assumptions'!$D$42&lt;&gt;"Complete"),"n.a.",(IF(INDEX('Initiatives'!$N$7:$N$16,$M$10)=0,MAX(0,48-(INDEX('Initiatives'!$M$7:$M$16,$M$10)-1+'Assumptions'!$E$34)),MIN(MAX(0,48-(INDEX('Initiatives'!$M$7:$M$16,$M$10)-1+'Assumptions'!$E$34)),INDEX('Initiatives'!$N$7:$N$16,$M$10))^2/(2*MAX(1,INDEX('Initiatives'!$N$7:$N$16,$M$10)))+MAX(0,MAX(0,48-(INDEX('Initiatives'!$M$7:$M$16,$M$10)-1+'Assumptions'!$E$34))-INDEX('Initiatives'!$N$7:$N$16,$M$10)))-IF(INDEX('Initiatives'!$N$7:$N$16,$M$10)=0,MAX(0,36-(INDEX('Initiatives'!$M$7:$M$16,$M$10)-1+'Assumptions'!$E$34)),MIN(MAX(0,36-(INDEX('Initiatives'!$M$7:$M$16,$M$10)-1+'Assumptions'!$E$34)),INDEX('Initiatives'!$N$7:$N$16,$M$10))^2/(2*MAX(1,INDEX('Initiatives'!$N$7:$N$16,$M$10)))+MAX(0,MAX(0,36-(INDEX('Initiatives'!$M$7:$M$16,$M$10)-1+'Assumptions'!$E$34))-INDEX('Initiatives'!$N$7:$N$16,$M$10))))/12))</x:f>
        <x:v>0</x:v>
      </x:c>
      <x:c r="I80" s="33" t="n">
        <x:f>IF($N$10="Excluded",0,IF(OR($N$10&lt;&gt;"Complete",'Assumptions'!$D$42&lt;&gt;"Complete"),"n.a.",(IF(INDEX('Initiatives'!$N$7:$N$16,$M$10)=0,MAX(0,60-(INDEX('Initiatives'!$M$7:$M$16,$M$10)-1+'Assumptions'!$E$34)),MIN(MAX(0,60-(INDEX('Initiatives'!$M$7:$M$16,$M$10)-1+'Assumptions'!$E$34)),INDEX('Initiatives'!$N$7:$N$16,$M$10))^2/(2*MAX(1,INDEX('Initiatives'!$N$7:$N$16,$M$10)))+MAX(0,MAX(0,60-(INDEX('Initiatives'!$M$7:$M$16,$M$10)-1+'Assumptions'!$E$34))-INDEX('Initiatives'!$N$7:$N$16,$M$10)))-IF(INDEX('Initiatives'!$N$7:$N$16,$M$10)=0,MAX(0,48-(INDEX('Initiatives'!$M$7:$M$16,$M$10)-1+'Assumptions'!$E$34)),MIN(MAX(0,48-(INDEX('Initiatives'!$M$7:$M$16,$M$10)-1+'Assumptions'!$E$34)),INDEX('Initiatives'!$N$7:$N$16,$M$10))^2/(2*MAX(1,INDEX('Initiatives'!$N$7:$N$16,$M$10)))+MAX(0,MAX(0,48-(INDEX('Initiatives'!$M$7:$M$16,$M$10)-1+'Assumptions'!$E$34))-INDEX('Initiatives'!$N$7:$N$16,$M$10))))/12))</x:f>
        <x:v>0</x:v>
      </x:c>
      <x:c r="J80" s="38"/>
      <x:c r="K80" s="2"/>
      <x:c r="L80" s="2"/>
      <x:c r="M80" s="2"/>
      <x:c r="N80" s="2"/>
      <x:c r="O80" s="2"/>
      <x:c r="P80" s="2"/>
      <x:c r="Q80" s="2"/>
      <x:c r="R80" s="2"/>
      <x:c r="S80" s="2"/>
      <x:c r="T80" s="2"/>
      <x:c r="U80" s="2"/>
      <x:c r="V80" s="2"/>
      <x:c r="W80" s="2"/>
      <x:c r="X80" s="2"/>
      <x:c r="Y80" s="2"/>
      <x:c r="Z80" s="2"/>
      <x:c r="AA80" s="2"/>
      <x:c r="AB80" s="2"/>
      <x:c r="AC80" s="2"/>
      <x:c r="AD80" s="2"/>
    </x:row>
    <x:row r="81" ht="22" customHeight="1">
      <x:c r="A81" s="1"/>
      <x:c r="B81" s="1"/>
      <x:c r="C81" s="2" t="str">
        <x:v>Revenue contribution</x:v>
      </x:c>
      <x:c r="D81" s="39" t="n">
        <x:f>IF($N$10="Excluded",0,IF(OR($N$10&lt;&gt;"Complete",'Assumptions'!$D$42&lt;&gt;"Complete"),"n.a.",D80*INDEX('Initiatives'!$F$7:$F$16,$M$10)*INDEX('Initiatives'!$G$7:$G$16,$M$10)*'Assumptions'!E$16))</x:f>
        <x:v>0</x:v>
      </x:c>
      <x:c r="E81" s="39" t="n">
        <x:f>IF($N$10="Excluded",0,IF(OR($N$10&lt;&gt;"Complete",'Assumptions'!$D$42&lt;&gt;"Complete"),"n.a.",E80*INDEX('Initiatives'!$F$7:$F$16,$M$10)*INDEX('Initiatives'!$G$7:$G$16,$M$10)*'Assumptions'!F$16))</x:f>
        <x:v>0</x:v>
      </x:c>
      <x:c r="F81" s="39" t="n">
        <x:f>IF($N$10="Excluded",0,IF(OR($N$10&lt;&gt;"Complete",'Assumptions'!$D$42&lt;&gt;"Complete"),"n.a.",F80*INDEX('Initiatives'!$F$7:$F$16,$M$10)*INDEX('Initiatives'!$G$7:$G$16,$M$10)*'Assumptions'!G$16))</x:f>
        <x:v>0</x:v>
      </x:c>
      <x:c r="G81" s="39" t="n">
        <x:f>IF($N$10="Excluded",0,IF(OR($N$10&lt;&gt;"Complete",'Assumptions'!$D$42&lt;&gt;"Complete"),"n.a.",G80*INDEX('Initiatives'!$F$7:$F$16,$M$10)*INDEX('Initiatives'!$G$7:$G$16,$M$10)*'Assumptions'!H$16))</x:f>
        <x:v>0</x:v>
      </x:c>
      <x:c r="H81" s="39" t="n">
        <x:f>IF($N$10="Excluded",0,IF(OR($N$10&lt;&gt;"Complete",'Assumptions'!$D$42&lt;&gt;"Complete"),"n.a.",H80*INDEX('Initiatives'!$F$7:$F$16,$M$10)*INDEX('Initiatives'!$G$7:$G$16,$M$10)*'Assumptions'!I$16))</x:f>
        <x:v>0</x:v>
      </x:c>
      <x:c r="I81" s="39" t="n">
        <x:f>IF($N$10="Excluded",0,IF(OR($N$10&lt;&gt;"Complete",'Assumptions'!$D$42&lt;&gt;"Complete"),"n.a.",I80*INDEX('Initiatives'!$F$7:$F$16,$M$10)*INDEX('Initiatives'!$G$7:$G$16,$M$10)*'Assumptions'!J$16))</x:f>
        <x:v>0</x:v>
      </x:c>
      <x:c r="J81" s="38"/>
      <x:c r="K81" s="2"/>
      <x:c r="L81" s="2"/>
      <x:c r="M81" s="2"/>
      <x:c r="N81" s="2"/>
      <x:c r="O81" s="2"/>
      <x:c r="P81" s="2"/>
      <x:c r="Q81" s="2"/>
      <x:c r="R81" s="2"/>
      <x:c r="S81" s="2"/>
      <x:c r="T81" s="2"/>
      <x:c r="U81" s="2"/>
      <x:c r="V81" s="2"/>
      <x:c r="W81" s="2"/>
      <x:c r="X81" s="2"/>
      <x:c r="Y81" s="2"/>
      <x:c r="Z81" s="2"/>
      <x:c r="AA81" s="2"/>
      <x:c r="AB81" s="2"/>
      <x:c r="AC81" s="2"/>
      <x:c r="AD81" s="2"/>
    </x:row>
    <x:row r="82" ht="22" customHeight="1">
      <x:c r="A82" s="1"/>
      <x:c r="B82" s="1"/>
      <x:c r="C82" s="2" t="str">
        <x:v>Cost savings</x:v>
      </x:c>
      <x:c r="D82" s="39" t="n">
        <x:f>IF($N$10="Excluded",0,IF(OR($N$10&lt;&gt;"Complete",'Assumptions'!$D$42&lt;&gt;"Complete"),"n.a.",D80*INDEX('Initiatives'!$H$7:$H$16,$M$10)*'Assumptions'!E$19))</x:f>
        <x:v>0</x:v>
      </x:c>
      <x:c r="E82" s="39" t="n">
        <x:f>IF($N$10="Excluded",0,IF(OR($N$10&lt;&gt;"Complete",'Assumptions'!$D$42&lt;&gt;"Complete"),"n.a.",E80*INDEX('Initiatives'!$H$7:$H$16,$M$10)*'Assumptions'!F$19))</x:f>
        <x:v>0</x:v>
      </x:c>
      <x:c r="F82" s="39" t="n">
        <x:f>IF($N$10="Excluded",0,IF(OR($N$10&lt;&gt;"Complete",'Assumptions'!$D$42&lt;&gt;"Complete"),"n.a.",F80*INDEX('Initiatives'!$H$7:$H$16,$M$10)*'Assumptions'!G$19))</x:f>
        <x:v>0</x:v>
      </x:c>
      <x:c r="G82" s="39" t="n">
        <x:f>IF($N$10="Excluded",0,IF(OR($N$10&lt;&gt;"Complete",'Assumptions'!$D$42&lt;&gt;"Complete"),"n.a.",G80*INDEX('Initiatives'!$H$7:$H$16,$M$10)*'Assumptions'!H$19))</x:f>
        <x:v>0</x:v>
      </x:c>
      <x:c r="H82" s="39" t="n">
        <x:f>IF($N$10="Excluded",0,IF(OR($N$10&lt;&gt;"Complete",'Assumptions'!$D$42&lt;&gt;"Complete"),"n.a.",H80*INDEX('Initiatives'!$H$7:$H$16,$M$10)*'Assumptions'!I$19))</x:f>
        <x:v>0</x:v>
      </x:c>
      <x:c r="I82" s="39" t="n">
        <x:f>IF($N$10="Excluded",0,IF(OR($N$10&lt;&gt;"Complete",'Assumptions'!$D$42&lt;&gt;"Complete"),"n.a.",I80*INDEX('Initiatives'!$H$7:$H$16,$M$10)*'Assumptions'!J$19))</x:f>
        <x:v>0</x:v>
      </x:c>
      <x:c r="J82" s="38"/>
      <x:c r="K82" s="2"/>
      <x:c r="L82" s="2"/>
      <x:c r="M82" s="2"/>
      <x:c r="N82" s="2"/>
      <x:c r="O82" s="2"/>
      <x:c r="P82" s="2"/>
      <x:c r="Q82" s="2"/>
      <x:c r="R82" s="2"/>
      <x:c r="S82" s="2"/>
      <x:c r="T82" s="2"/>
      <x:c r="U82" s="2"/>
      <x:c r="V82" s="2"/>
      <x:c r="W82" s="2"/>
      <x:c r="X82" s="2"/>
      <x:c r="Y82" s="2"/>
      <x:c r="Z82" s="2"/>
      <x:c r="AA82" s="2"/>
      <x:c r="AB82" s="2"/>
      <x:c r="AC82" s="2"/>
      <x:c r="AD82" s="2"/>
    </x:row>
    <x:row r="83" ht="22" customHeight="1">
      <x:c r="A83" s="1"/>
      <x:c r="B83" s="1"/>
      <x:c r="C83" s="2" t="str">
        <x:v>Gross synergy</x:v>
      </x:c>
      <x:c r="D83" s="39" t="n">
        <x:f>IF($N$10="Excluded",0,IF(OR($N$10&lt;&gt;"Complete",'Assumptions'!$D$42&lt;&gt;"Complete"),"n.a.",SUM(D81:D82)))</x:f>
        <x:v>0</x:v>
      </x:c>
      <x:c r="E83" s="39" t="n">
        <x:f>IF($N$10="Excluded",0,IF(OR($N$10&lt;&gt;"Complete",'Assumptions'!$D$42&lt;&gt;"Complete"),"n.a.",SUM(E81:E82)))</x:f>
        <x:v>0</x:v>
      </x:c>
      <x:c r="F83" s="39" t="n">
        <x:f>IF($N$10="Excluded",0,IF(OR($N$10&lt;&gt;"Complete",'Assumptions'!$D$42&lt;&gt;"Complete"),"n.a.",SUM(F81:F82)))</x:f>
        <x:v>0</x:v>
      </x:c>
      <x:c r="G83" s="39" t="n">
        <x:f>IF($N$10="Excluded",0,IF(OR($N$10&lt;&gt;"Complete",'Assumptions'!$D$42&lt;&gt;"Complete"),"n.a.",SUM(G81:G82)))</x:f>
        <x:v>0</x:v>
      </x:c>
      <x:c r="H83" s="39" t="n">
        <x:f>IF($N$10="Excluded",0,IF(OR($N$10&lt;&gt;"Complete",'Assumptions'!$D$42&lt;&gt;"Complete"),"n.a.",SUM(H81:H82)))</x:f>
        <x:v>0</x:v>
      </x:c>
      <x:c r="I83" s="39" t="n">
        <x:f>IF($N$10="Excluded",0,IF(OR($N$10&lt;&gt;"Complete",'Assumptions'!$D$42&lt;&gt;"Complete"),"n.a.",SUM(I81:I82)))</x:f>
        <x:v>0</x:v>
      </x:c>
      <x:c r="J83" s="38"/>
      <x:c r="K83" s="2"/>
      <x:c r="L83" s="2"/>
      <x:c r="M83" s="2"/>
      <x:c r="N83" s="2"/>
      <x:c r="O83" s="2"/>
      <x:c r="P83" s="2"/>
      <x:c r="Q83" s="2"/>
      <x:c r="R83" s="2"/>
      <x:c r="S83" s="2"/>
      <x:c r="T83" s="2"/>
      <x:c r="U83" s="2"/>
      <x:c r="V83" s="2"/>
      <x:c r="W83" s="2"/>
      <x:c r="X83" s="2"/>
      <x:c r="Y83" s="2"/>
      <x:c r="Z83" s="2"/>
      <x:c r="AA83" s="2"/>
      <x:c r="AB83" s="2"/>
      <x:c r="AC83" s="2"/>
      <x:c r="AD83" s="2"/>
    </x:row>
    <x:row r="84" ht="22" customHeight="1">
      <x:c r="A84" s="1"/>
      <x:c r="B84" s="1"/>
      <x:c r="C84" s="2" t="str">
        <x:v>Risk-adjusted synergy</x:v>
      </x:c>
      <x:c r="D84" s="39" t="n">
        <x:f>IF($N$10="Excluded",0,IF(OR($N$10&lt;&gt;"Complete",'Assumptions'!$D$42&lt;&gt;"Complete"),"n.a.",D83*MIN(1,INDEX('Initiatives'!$O$7:$O$16,$M$10)*'Assumptions'!E$25)))</x:f>
        <x:v>0</x:v>
      </x:c>
      <x:c r="E84" s="39" t="n">
        <x:f>IF($N$10="Excluded",0,IF(OR($N$10&lt;&gt;"Complete",'Assumptions'!$D$42&lt;&gt;"Complete"),"n.a.",E83*MIN(1,INDEX('Initiatives'!$O$7:$O$16,$M$10)*'Assumptions'!F$25)))</x:f>
        <x:v>0</x:v>
      </x:c>
      <x:c r="F84" s="39" t="n">
        <x:f>IF($N$10="Excluded",0,IF(OR($N$10&lt;&gt;"Complete",'Assumptions'!$D$42&lt;&gt;"Complete"),"n.a.",F83*MIN(1,INDEX('Initiatives'!$O$7:$O$16,$M$10)*'Assumptions'!G$25)))</x:f>
        <x:v>0</x:v>
      </x:c>
      <x:c r="G84" s="39" t="n">
        <x:f>IF($N$10="Excluded",0,IF(OR($N$10&lt;&gt;"Complete",'Assumptions'!$D$42&lt;&gt;"Complete"),"n.a.",G83*MIN(1,INDEX('Initiatives'!$O$7:$O$16,$M$10)*'Assumptions'!H$25)))</x:f>
        <x:v>0</x:v>
      </x:c>
      <x:c r="H84" s="39" t="n">
        <x:f>IF($N$10="Excluded",0,IF(OR($N$10&lt;&gt;"Complete",'Assumptions'!$D$42&lt;&gt;"Complete"),"n.a.",H83*MIN(1,INDEX('Initiatives'!$O$7:$O$16,$M$10)*'Assumptions'!I$25)))</x:f>
        <x:v>0</x:v>
      </x:c>
      <x:c r="I84" s="39" t="n">
        <x:f>IF($N$10="Excluded",0,IF(OR($N$10&lt;&gt;"Complete",'Assumptions'!$D$42&lt;&gt;"Complete"),"n.a.",I83*MIN(1,INDEX('Initiatives'!$O$7:$O$16,$M$10)*'Assumptions'!J$25)))</x:f>
        <x:v>0</x:v>
      </x:c>
      <x:c r="J84" s="38"/>
      <x:c r="K84" s="2"/>
      <x:c r="L84" s="2"/>
      <x:c r="M84" s="2"/>
      <x:c r="N84" s="2"/>
      <x:c r="O84" s="2"/>
      <x:c r="P84" s="2"/>
      <x:c r="Q84" s="2"/>
      <x:c r="R84" s="2"/>
      <x:c r="S84" s="2"/>
      <x:c r="T84" s="2"/>
      <x:c r="U84" s="2"/>
      <x:c r="V84" s="2"/>
      <x:c r="W84" s="2"/>
      <x:c r="X84" s="2"/>
      <x:c r="Y84" s="2"/>
      <x:c r="Z84" s="2"/>
      <x:c r="AA84" s="2"/>
      <x:c r="AB84" s="2"/>
      <x:c r="AC84" s="2"/>
      <x:c r="AD84" s="2"/>
    </x:row>
    <x:row r="85" ht="22" customHeight="1">
      <x:c r="A85" s="1"/>
      <x:c r="B85" s="1"/>
      <x:c r="C85" s="2" t="str">
        <x:v>Dis-synergies</x:v>
      </x:c>
      <x:c r="D85" s="39" t="n">
        <x:f>IF($N$10="Excluded",0,IF(OR($N$10&lt;&gt;"Complete",'Assumptions'!$D$42&lt;&gt;"Complete"),"n.a.",0))</x:f>
        <x:v>0</x:v>
      </x:c>
      <x:c r="E85" s="39" t="n">
        <x:f>IF($N$10="Excluded",0,IF(OR($N$10&lt;&gt;"Complete",'Assumptions'!$D$42&lt;&gt;"Complete"),"n.a.",INDEX('Initiatives'!$I$7:$I$16,$M$10)*'Assumptions'!F$22))</x:f>
        <x:v>0</x:v>
      </x:c>
      <x:c r="F85" s="39" t="n">
        <x:f>IF($N$10="Excluded",0,IF(OR($N$10&lt;&gt;"Complete",'Assumptions'!$D$42&lt;&gt;"Complete"),"n.a.",INDEX('Initiatives'!$I$7:$I$16,$M$10)*'Assumptions'!G$22))</x:f>
        <x:v>0</x:v>
      </x:c>
      <x:c r="G85" s="39" t="n">
        <x:f>IF($N$10="Excluded",0,IF(OR($N$10&lt;&gt;"Complete",'Assumptions'!$D$42&lt;&gt;"Complete"),"n.a.",INDEX('Initiatives'!$I$7:$I$16,$M$10)*'Assumptions'!H$22))</x:f>
        <x:v>0</x:v>
      </x:c>
      <x:c r="H85" s="39" t="n">
        <x:f>IF($N$10="Excluded",0,IF(OR($N$10&lt;&gt;"Complete",'Assumptions'!$D$42&lt;&gt;"Complete"),"n.a.",INDEX('Initiatives'!$I$7:$I$16,$M$10)*'Assumptions'!I$22))</x:f>
        <x:v>0</x:v>
      </x:c>
      <x:c r="I85" s="39" t="n">
        <x:f>IF($N$10="Excluded",0,IF(OR($N$10&lt;&gt;"Complete",'Assumptions'!$D$42&lt;&gt;"Complete"),"n.a.",INDEX('Initiatives'!$I$7:$I$16,$M$10)*'Assumptions'!J$22))</x:f>
        <x:v>0</x:v>
      </x:c>
      <x:c r="J85" s="38"/>
      <x:c r="K85" s="2"/>
      <x:c r="L85" s="2"/>
      <x:c r="M85" s="2"/>
      <x:c r="N85" s="2"/>
      <x:c r="O85" s="2"/>
      <x:c r="P85" s="2"/>
      <x:c r="Q85" s="2"/>
      <x:c r="R85" s="2"/>
      <x:c r="S85" s="2"/>
      <x:c r="T85" s="2"/>
      <x:c r="U85" s="2"/>
      <x:c r="V85" s="2"/>
      <x:c r="W85" s="2"/>
      <x:c r="X85" s="2"/>
      <x:c r="Y85" s="2"/>
      <x:c r="Z85" s="2"/>
      <x:c r="AA85" s="2"/>
      <x:c r="AB85" s="2"/>
      <x:c r="AC85" s="2"/>
      <x:c r="AD85" s="2"/>
    </x:row>
    <x:row r="86" ht="22" customHeight="1">
      <x:c r="A86" s="1"/>
      <x:c r="B86" s="1"/>
      <x:c r="C86" s="2" t="str">
        <x:v>Net operating benefit</x:v>
      </x:c>
      <x:c r="D86" s="39" t="n">
        <x:f>IF($N$10="Excluded",0,IF(OR($N$10&lt;&gt;"Complete",'Assumptions'!$D$42&lt;&gt;"Complete"),"n.a.",D84-D85))</x:f>
        <x:v>0</x:v>
      </x:c>
      <x:c r="E86" s="39" t="n">
        <x:f>IF($N$10="Excluded",0,IF(OR($N$10&lt;&gt;"Complete",'Assumptions'!$D$42&lt;&gt;"Complete"),"n.a.",E84-E85))</x:f>
        <x:v>0</x:v>
      </x:c>
      <x:c r="F86" s="39" t="n">
        <x:f>IF($N$10="Excluded",0,IF(OR($N$10&lt;&gt;"Complete",'Assumptions'!$D$42&lt;&gt;"Complete"),"n.a.",F84-F85))</x:f>
        <x:v>0</x:v>
      </x:c>
      <x:c r="G86" s="39" t="n">
        <x:f>IF($N$10="Excluded",0,IF(OR($N$10&lt;&gt;"Complete",'Assumptions'!$D$42&lt;&gt;"Complete"),"n.a.",G84-G85))</x:f>
        <x:v>0</x:v>
      </x:c>
      <x:c r="H86" s="39" t="n">
        <x:f>IF($N$10="Excluded",0,IF(OR($N$10&lt;&gt;"Complete",'Assumptions'!$D$42&lt;&gt;"Complete"),"n.a.",H84-H85))</x:f>
        <x:v>0</x:v>
      </x:c>
      <x:c r="I86" s="39" t="n">
        <x:f>IF($N$10="Excluded",0,IF(OR($N$10&lt;&gt;"Complete",'Assumptions'!$D$42&lt;&gt;"Complete"),"n.a.",I84-I85))</x:f>
        <x:v>0</x:v>
      </x:c>
      <x:c r="J86" s="38"/>
      <x:c r="K86" s="2"/>
      <x:c r="L86" s="2"/>
      <x:c r="M86" s="2"/>
      <x:c r="N86" s="2"/>
      <x:c r="O86" s="2"/>
      <x:c r="P86" s="2"/>
      <x:c r="Q86" s="2"/>
      <x:c r="R86" s="2"/>
      <x:c r="S86" s="2"/>
      <x:c r="T86" s="2"/>
      <x:c r="U86" s="2"/>
      <x:c r="V86" s="2"/>
      <x:c r="W86" s="2"/>
      <x:c r="X86" s="2"/>
      <x:c r="Y86" s="2"/>
      <x:c r="Z86" s="2"/>
      <x:c r="AA86" s="2"/>
      <x:c r="AB86" s="2"/>
      <x:c r="AC86" s="2"/>
      <x:c r="AD86" s="2"/>
    </x:row>
    <x:row r="87" ht="22" customHeight="1">
      <x:c r="A87" s="1"/>
      <x:c r="B87" s="1"/>
      <x:c r="C87" s="2" t="str">
        <x:v>Cash tax expense / (benefit)</x:v>
      </x:c>
      <x:c r="D87" s="39" t="n">
        <x:f>IF($N$10="Excluded",0,IF(OR($N$10&lt;&gt;"Complete",'Assumptions'!$D$42&lt;&gt;"Complete"),"n.a.",(MAX(0,D86)-MAX(0,-D86)*'Assumptions'!$D$10)*INDEX('Initiatives'!$P$7:$P$16,$M$10)))</x:f>
        <x:v>0</x:v>
      </x:c>
      <x:c r="E87" s="39" t="n">
        <x:f>IF($N$10="Excluded",0,IF(OR($N$10&lt;&gt;"Complete",'Assumptions'!$D$42&lt;&gt;"Complete"),"n.a.",(MAX(0,E86)-MAX(0,-E86)*'Assumptions'!$D$10)*INDEX('Initiatives'!$P$7:$P$16,$M$10)))</x:f>
        <x:v>0</x:v>
      </x:c>
      <x:c r="F87" s="39" t="n">
        <x:f>IF($N$10="Excluded",0,IF(OR($N$10&lt;&gt;"Complete",'Assumptions'!$D$42&lt;&gt;"Complete"),"n.a.",(MAX(0,F86)-MAX(0,-F86)*'Assumptions'!$D$10)*INDEX('Initiatives'!$P$7:$P$16,$M$10)))</x:f>
        <x:v>0</x:v>
      </x:c>
      <x:c r="G87" s="39" t="n">
        <x:f>IF($N$10="Excluded",0,IF(OR($N$10&lt;&gt;"Complete",'Assumptions'!$D$42&lt;&gt;"Complete"),"n.a.",(MAX(0,G86)-MAX(0,-G86)*'Assumptions'!$D$10)*INDEX('Initiatives'!$P$7:$P$16,$M$10)))</x:f>
        <x:v>0</x:v>
      </x:c>
      <x:c r="H87" s="39" t="n">
        <x:f>IF($N$10="Excluded",0,IF(OR($N$10&lt;&gt;"Complete",'Assumptions'!$D$42&lt;&gt;"Complete"),"n.a.",(MAX(0,H86)-MAX(0,-H86)*'Assumptions'!$D$10)*INDEX('Initiatives'!$P$7:$P$16,$M$10)))</x:f>
        <x:v>0</x:v>
      </x:c>
      <x:c r="I87" s="39" t="n">
        <x:f>IF($N$10="Excluded",0,IF(OR($N$10&lt;&gt;"Complete",'Assumptions'!$D$42&lt;&gt;"Complete"),"n.a.",(MAX(0,I86)-MAX(0,-I86)*'Assumptions'!$D$10)*INDEX('Initiatives'!$P$7:$P$16,$M$10)))</x:f>
        <x:v>0</x:v>
      </x:c>
      <x:c r="J87" s="38"/>
      <x:c r="K87" s="2"/>
      <x:c r="L87" s="2"/>
      <x:c r="M87" s="2"/>
      <x:c r="N87" s="2"/>
      <x:c r="O87" s="2"/>
      <x:c r="P87" s="2"/>
      <x:c r="Q87" s="2"/>
      <x:c r="R87" s="2"/>
      <x:c r="S87" s="2"/>
      <x:c r="T87" s="2"/>
      <x:c r="U87" s="2"/>
      <x:c r="V87" s="2"/>
      <x:c r="W87" s="2"/>
      <x:c r="X87" s="2"/>
      <x:c r="Y87" s="2"/>
      <x:c r="Z87" s="2"/>
      <x:c r="AA87" s="2"/>
      <x:c r="AB87" s="2"/>
      <x:c r="AC87" s="2"/>
      <x:c r="AD87" s="2"/>
    </x:row>
    <x:row r="88" ht="22" customHeight="1">
      <x:c r="A88" s="1"/>
      <x:c r="B88" s="1"/>
      <x:c r="C88" s="2" t="str">
        <x:v>Implementation cash, after tax</x:v>
      </x:c>
      <x:c r="D88" s="39" t="n">
        <x:f>IF($N$10="Excluded",0,IF(OR($N$10&lt;&gt;"Complete",'Assumptions'!$D$42&lt;&gt;"Complete"),"n.a.",INDEX('Initiatives'!$J$7:$J$16,$M$10)*'Assumptions'!$E$28*(1-INDEX('Initiatives'!$P$7:$P$16,$M$10)*INDEX('Initiatives'!$Q$7:$Q$16,$M$10)*'Assumptions'!$D$10)))</x:f>
        <x:v>0</x:v>
      </x:c>
      <x:c r="E88" s="39" t="n">
        <x:f>IF($N$10="Excluded",0,IF(OR($N$10&lt;&gt;"Complete",'Assumptions'!$D$42&lt;&gt;"Complete"),"n.a.",0))</x:f>
        <x:v>0</x:v>
      </x:c>
      <x:c r="F88" s="39" t="n">
        <x:f>IF($N$10="Excluded",0,IF(OR($N$10&lt;&gt;"Complete",'Assumptions'!$D$42&lt;&gt;"Complete"),"n.a.",0))</x:f>
        <x:v>0</x:v>
      </x:c>
      <x:c r="G88" s="39" t="n">
        <x:f>IF($N$10="Excluded",0,IF(OR($N$10&lt;&gt;"Complete",'Assumptions'!$D$42&lt;&gt;"Complete"),"n.a.",0))</x:f>
        <x:v>0</x:v>
      </x:c>
      <x:c r="H88" s="39" t="n">
        <x:f>IF($N$10="Excluded",0,IF(OR($N$10&lt;&gt;"Complete",'Assumptions'!$D$42&lt;&gt;"Complete"),"n.a.",0))</x:f>
        <x:v>0</x:v>
      </x:c>
      <x:c r="I88" s="39" t="n">
        <x:f>IF($N$10="Excluded",0,IF(OR($N$10&lt;&gt;"Complete",'Assumptions'!$D$42&lt;&gt;"Complete"),"n.a.",0))</x:f>
        <x:v>0</x:v>
      </x:c>
      <x:c r="J88" s="38"/>
      <x:c r="K88" s="2"/>
      <x:c r="L88" s="2"/>
      <x:c r="M88" s="2"/>
      <x:c r="N88" s="2"/>
      <x:c r="O88" s="2"/>
      <x:c r="P88" s="2"/>
      <x:c r="Q88" s="2"/>
      <x:c r="R88" s="2"/>
      <x:c r="S88" s="2"/>
      <x:c r="T88" s="2"/>
      <x:c r="U88" s="2"/>
      <x:c r="V88" s="2"/>
      <x:c r="W88" s="2"/>
      <x:c r="X88" s="2"/>
      <x:c r="Y88" s="2"/>
      <x:c r="Z88" s="2"/>
      <x:c r="AA88" s="2"/>
      <x:c r="AB88" s="2"/>
      <x:c r="AC88" s="2"/>
      <x:c r="AD88" s="2"/>
    </x:row>
    <x:row r="89" ht="22" customHeight="1">
      <x:c r="A89" s="1"/>
      <x:c r="B89" s="1"/>
      <x:c r="C89" s="2" t="str">
        <x:v>Capex</x:v>
      </x:c>
      <x:c r="D89" s="39" t="n">
        <x:f>IF($N$10="Excluded",0,IF(OR($N$10&lt;&gt;"Complete",'Assumptions'!$D$42&lt;&gt;"Complete"),"n.a.",INDEX('Initiatives'!$K$7:$K$16,$M$10)*'Assumptions'!$E$31))</x:f>
        <x:v>0</x:v>
      </x:c>
      <x:c r="E89" s="39" t="n">
        <x:f>IF($N$10="Excluded",0,IF(OR($N$10&lt;&gt;"Complete",'Assumptions'!$D$42&lt;&gt;"Complete"),"n.a.",0))</x:f>
        <x:v>0</x:v>
      </x:c>
      <x:c r="F89" s="39" t="n">
        <x:f>IF($N$10="Excluded",0,IF(OR($N$10&lt;&gt;"Complete",'Assumptions'!$D$42&lt;&gt;"Complete"),"n.a.",0))</x:f>
        <x:v>0</x:v>
      </x:c>
      <x:c r="G89" s="39" t="n">
        <x:f>IF($N$10="Excluded",0,IF(OR($N$10&lt;&gt;"Complete",'Assumptions'!$D$42&lt;&gt;"Complete"),"n.a.",0))</x:f>
        <x:v>0</x:v>
      </x:c>
      <x:c r="H89" s="39" t="n">
        <x:f>IF($N$10="Excluded",0,IF(OR($N$10&lt;&gt;"Complete",'Assumptions'!$D$42&lt;&gt;"Complete"),"n.a.",0))</x:f>
        <x:v>0</x:v>
      </x:c>
      <x:c r="I89" s="39" t="n">
        <x:f>IF($N$10="Excluded",0,IF(OR($N$10&lt;&gt;"Complete",'Assumptions'!$D$42&lt;&gt;"Complete"),"n.a.",0))</x:f>
        <x:v>0</x:v>
      </x:c>
      <x:c r="J89" s="38"/>
      <x:c r="K89" s="2"/>
      <x:c r="L89" s="2"/>
      <x:c r="M89" s="2"/>
      <x:c r="N89" s="2"/>
      <x:c r="O89" s="2"/>
      <x:c r="P89" s="2"/>
      <x:c r="Q89" s="2"/>
      <x:c r="R89" s="2"/>
      <x:c r="S89" s="2"/>
      <x:c r="T89" s="2"/>
      <x:c r="U89" s="2"/>
      <x:c r="V89" s="2"/>
      <x:c r="W89" s="2"/>
      <x:c r="X89" s="2"/>
      <x:c r="Y89" s="2"/>
      <x:c r="Z89" s="2"/>
      <x:c r="AA89" s="2"/>
      <x:c r="AB89" s="2"/>
      <x:c r="AC89" s="2"/>
      <x:c r="AD89" s="2"/>
    </x:row>
    <x:row r="90" ht="22" customHeight="1">
      <x:c r="A90" s="1"/>
      <x:c r="B90" s="1"/>
      <x:c r="C90" s="2" t="str">
        <x:v>Working capital</x:v>
      </x:c>
      <x:c r="D90" s="39" t="n">
        <x:f>IF($N$10="Excluded",0,IF(OR($N$10&lt;&gt;"Complete",'Assumptions'!$D$42&lt;&gt;"Complete"),"n.a.",INDEX('Initiatives'!$L$7:$L$16,$M$10)*'Assumptions'!$E$31))</x:f>
        <x:v>0</x:v>
      </x:c>
      <x:c r="E90" s="39" t="n">
        <x:f>IF($N$10="Excluded",0,IF(OR($N$10&lt;&gt;"Complete",'Assumptions'!$D$42&lt;&gt;"Complete"),"n.a.",0))</x:f>
        <x:v>0</x:v>
      </x:c>
      <x:c r="F90" s="39" t="n">
        <x:f>IF($N$10="Excluded",0,IF(OR($N$10&lt;&gt;"Complete",'Assumptions'!$D$42&lt;&gt;"Complete"),"n.a.",0))</x:f>
        <x:v>0</x:v>
      </x:c>
      <x:c r="G90" s="39" t="n">
        <x:f>IF($N$10="Excluded",0,IF(OR($N$10&lt;&gt;"Complete",'Assumptions'!$D$42&lt;&gt;"Complete"),"n.a.",0))</x:f>
        <x:v>0</x:v>
      </x:c>
      <x:c r="H90" s="39" t="n">
        <x:f>IF($N$10="Excluded",0,IF(OR($N$10&lt;&gt;"Complete",'Assumptions'!$D$42&lt;&gt;"Complete"),"n.a.",0))</x:f>
        <x:v>0</x:v>
      </x:c>
      <x:c r="I90" s="39" t="n">
        <x:f>IF($N$10="Excluded",0,IF(OR($N$10&lt;&gt;"Complete",'Assumptions'!$D$42&lt;&gt;"Complete"),"n.a.",0))</x:f>
        <x:v>0</x:v>
      </x:c>
      <x:c r="J90" s="38"/>
      <x:c r="K90" s="2"/>
      <x:c r="L90" s="2"/>
      <x:c r="M90" s="2"/>
      <x:c r="N90" s="2"/>
      <x:c r="O90" s="2"/>
      <x:c r="P90" s="2"/>
      <x:c r="Q90" s="2"/>
      <x:c r="R90" s="2"/>
      <x:c r="S90" s="2"/>
      <x:c r="T90" s="2"/>
      <x:c r="U90" s="2"/>
      <x:c r="V90" s="2"/>
      <x:c r="W90" s="2"/>
      <x:c r="X90" s="2"/>
      <x:c r="Y90" s="2"/>
      <x:c r="Z90" s="2"/>
      <x:c r="AA90" s="2"/>
      <x:c r="AB90" s="2"/>
      <x:c r="AC90" s="2"/>
      <x:c r="AD90" s="2"/>
    </x:row>
    <x:row r="91" ht="22" customHeight="1">
      <x:c r="A91" s="1"/>
      <x:c r="B91" s="1"/>
      <x:c r="C91" s="34" t="str">
        <x:v>Net incremental cash</x:v>
      </x:c>
      <x:c r="D91" s="42" t="n">
        <x:f>IF($N$10="Excluded",0,IF(OR($N$10&lt;&gt;"Complete",'Assumptions'!$D$42&lt;&gt;"Complete"),"n.a.",D86-D87-SUM(D88:D90)))</x:f>
        <x:v>0</x:v>
      </x:c>
      <x:c r="E91" s="42" t="n">
        <x:f>IF($N$10="Excluded",0,IF(OR($N$10&lt;&gt;"Complete",'Assumptions'!$D$42&lt;&gt;"Complete"),"n.a.",E86-E87-SUM(E88:E90)))</x:f>
        <x:v>0</x:v>
      </x:c>
      <x:c r="F91" s="42" t="n">
        <x:f>IF($N$10="Excluded",0,IF(OR($N$10&lt;&gt;"Complete",'Assumptions'!$D$42&lt;&gt;"Complete"),"n.a.",F86-F87-SUM(F88:F90)))</x:f>
        <x:v>0</x:v>
      </x:c>
      <x:c r="G91" s="42" t="n">
        <x:f>IF($N$10="Excluded",0,IF(OR($N$10&lt;&gt;"Complete",'Assumptions'!$D$42&lt;&gt;"Complete"),"n.a.",G86-G87-SUM(G88:G90)))</x:f>
        <x:v>0</x:v>
      </x:c>
      <x:c r="H91" s="42" t="n">
        <x:f>IF($N$10="Excluded",0,IF(OR($N$10&lt;&gt;"Complete",'Assumptions'!$D$42&lt;&gt;"Complete"),"n.a.",H86-H87-SUM(H88:H90)))</x:f>
        <x:v>0</x:v>
      </x:c>
      <x:c r="I91" s="42" t="n">
        <x:f>IF($N$10="Excluded",0,IF(OR($N$10&lt;&gt;"Complete",'Assumptions'!$D$42&lt;&gt;"Complete"),"n.a.",I86-I87-SUM(I88:I90)))</x:f>
        <x:v>0</x:v>
      </x:c>
      <x:c r="J91" s="43"/>
      <x:c r="K91" s="2"/>
      <x:c r="L91" s="2"/>
      <x:c r="M91" s="2"/>
      <x:c r="N91" s="2"/>
      <x:c r="O91" s="2"/>
      <x:c r="P91" s="2"/>
      <x:c r="Q91" s="2"/>
      <x:c r="R91" s="2"/>
      <x:c r="S91" s="2"/>
      <x:c r="T91" s="2"/>
      <x:c r="U91" s="2"/>
      <x:c r="V91" s="2"/>
      <x:c r="W91" s="2"/>
      <x:c r="X91" s="2"/>
      <x:c r="Y91" s="2"/>
      <x:c r="Z91" s="2"/>
      <x:c r="AA91" s="2"/>
      <x:c r="AB91" s="2"/>
      <x:c r="AC91" s="2"/>
      <x:c r="AD91" s="2"/>
    </x:row>
    <x:row r="92" ht="22" customHeight="1">
      <x:c r="A92" s="1"/>
      <x:c r="B92" s="1"/>
      <x:c r="C92" s="34" t="str">
        <x:v>Discounted incremental cash</x:v>
      </x:c>
      <x:c r="D92" s="42" t="n">
        <x:f>IF($N$10="Excluded",0,IF(OR($N$10&lt;&gt;"Complete",'Assumptions'!$D$42&lt;&gt;"Complete"),"n.a.",D91/(1+'Assumptions'!$D$11)^D$5))</x:f>
        <x:v>0</x:v>
      </x:c>
      <x:c r="E92" s="42" t="n">
        <x:f>IF($N$10="Excluded",0,IF(OR($N$10&lt;&gt;"Complete",'Assumptions'!$D$42&lt;&gt;"Complete"),"n.a.",E91/(1+'Assumptions'!$D$11)^E$5))</x:f>
        <x:v>0</x:v>
      </x:c>
      <x:c r="F92" s="42" t="n">
        <x:f>IF($N$10="Excluded",0,IF(OR($N$10&lt;&gt;"Complete",'Assumptions'!$D$42&lt;&gt;"Complete"),"n.a.",F91/(1+'Assumptions'!$D$11)^F$5))</x:f>
        <x:v>0</x:v>
      </x:c>
      <x:c r="G92" s="42" t="n">
        <x:f>IF($N$10="Excluded",0,IF(OR($N$10&lt;&gt;"Complete",'Assumptions'!$D$42&lt;&gt;"Complete"),"n.a.",G91/(1+'Assumptions'!$D$11)^G$5))</x:f>
        <x:v>0</x:v>
      </x:c>
      <x:c r="H92" s="42" t="n">
        <x:f>IF($N$10="Excluded",0,IF(OR($N$10&lt;&gt;"Complete",'Assumptions'!$D$42&lt;&gt;"Complete"),"n.a.",H91/(1+'Assumptions'!$D$11)^H$5))</x:f>
        <x:v>0</x:v>
      </x:c>
      <x:c r="I92" s="42" t="n">
        <x:f>IF($N$10="Excluded",0,IF(OR($N$10&lt;&gt;"Complete",'Assumptions'!$D$42&lt;&gt;"Complete"),"n.a.",I91/(1+'Assumptions'!$D$11)^I$5))</x:f>
        <x:v>0</x:v>
      </x:c>
      <x:c r="J92" s="44" t="n">
        <x:f>IF(COUNT(D92:I92)=6,SUM(D92:I92),"n.a.")</x:f>
        <x:v>0</x:v>
      </x:c>
      <x:c r="K92" s="2"/>
      <x:c r="L92" s="2"/>
      <x:c r="M92" s="2"/>
      <x:c r="N92" s="2"/>
      <x:c r="O92" s="2"/>
      <x:c r="P92" s="2"/>
      <x:c r="Q92" s="2"/>
      <x:c r="R92" s="2"/>
      <x:c r="S92" s="2"/>
      <x:c r="T92" s="2"/>
      <x:c r="U92" s="2"/>
      <x:c r="V92" s="2"/>
      <x:c r="W92" s="2"/>
      <x:c r="X92" s="2"/>
      <x:c r="Y92" s="2"/>
      <x:c r="Z92" s="2"/>
      <x:c r="AA92" s="2"/>
      <x:c r="AB92" s="2"/>
      <x:c r="AC92" s="2"/>
      <x:c r="AD92" s="2"/>
    </x:row>
    <x:row r="93" ht="22" customHeight="1">
      <x:c r="A93" s="1"/>
      <x:c r="B93" s="1"/>
      <x:c r="C93" s="2"/>
      <x:c r="D93" s="38"/>
      <x:c r="E93" s="38"/>
      <x:c r="F93" s="38"/>
      <x:c r="G93" s="38"/>
      <x:c r="H93" s="38"/>
      <x:c r="I93" s="38"/>
      <x:c r="J93" s="38"/>
      <x:c r="K93" s="2"/>
      <x:c r="L93" s="2"/>
      <x:c r="M93" s="2"/>
      <x:c r="N93" s="2"/>
      <x:c r="O93" s="2"/>
      <x:c r="P93" s="2"/>
      <x:c r="Q93" s="2"/>
      <x:c r="R93" s="2"/>
      <x:c r="S93" s="2"/>
      <x:c r="T93" s="2"/>
      <x:c r="U93" s="2"/>
      <x:c r="V93" s="2"/>
      <x:c r="W93" s="2"/>
      <x:c r="X93" s="2"/>
      <x:c r="Y93" s="2"/>
      <x:c r="Z93" s="2"/>
      <x:c r="AA93" s="2"/>
      <x:c r="AB93" s="2"/>
      <x:c r="AC93" s="2"/>
      <x:c r="AD93" s="2"/>
    </x:row>
    <x:row r="94" ht="22" customHeight="1">
      <x:c r="A94" s="1"/>
      <x:c r="B94" s="1"/>
      <x:c r="C94" s="2"/>
      <x:c r="D94" s="38"/>
      <x:c r="E94" s="38"/>
      <x:c r="F94" s="38"/>
      <x:c r="G94" s="38"/>
      <x:c r="H94" s="38"/>
      <x:c r="I94" s="38"/>
      <x:c r="J94" s="38"/>
      <x:c r="K94" s="2"/>
      <x:c r="L94" s="2"/>
      <x:c r="M94" s="2"/>
      <x:c r="N94" s="2"/>
      <x:c r="O94" s="2"/>
      <x:c r="P94" s="2"/>
      <x:c r="Q94" s="2"/>
      <x:c r="R94" s="2"/>
      <x:c r="S94" s="2"/>
      <x:c r="T94" s="2"/>
      <x:c r="U94" s="2"/>
      <x:c r="V94" s="2"/>
      <x:c r="W94" s="2"/>
      <x:c r="X94" s="2"/>
      <x:c r="Y94" s="2"/>
      <x:c r="Z94" s="2"/>
      <x:c r="AA94" s="2"/>
      <x:c r="AB94" s="2"/>
      <x:c r="AC94" s="2"/>
      <x:c r="AD94" s="2"/>
    </x:row>
    <x:row r="95" ht="22" customHeight="1">
      <x:c r="A95" s="1"/>
      <x:c r="B95" s="1"/>
      <x:c r="C95" s="2"/>
      <x:c r="D95" s="38"/>
      <x:c r="E95" s="38"/>
      <x:c r="F95" s="38"/>
      <x:c r="G95" s="38"/>
      <x:c r="H95" s="38"/>
      <x:c r="I95" s="38"/>
      <x:c r="J95" s="38"/>
      <x:c r="K95" s="2"/>
      <x:c r="L95" s="2"/>
      <x:c r="M95" s="2"/>
      <x:c r="N95" s="2"/>
      <x:c r="O95" s="2"/>
      <x:c r="P95" s="2"/>
      <x:c r="Q95" s="2"/>
      <x:c r="R95" s="2"/>
      <x:c r="S95" s="2"/>
      <x:c r="T95" s="2"/>
      <x:c r="U95" s="2"/>
      <x:c r="V95" s="2"/>
      <x:c r="W95" s="2"/>
      <x:c r="X95" s="2"/>
      <x:c r="Y95" s="2"/>
      <x:c r="Z95" s="2"/>
      <x:c r="AA95" s="2"/>
      <x:c r="AB95" s="2"/>
      <x:c r="AC95" s="2"/>
      <x:c r="AD95" s="2"/>
    </x:row>
    <x:row r="96" ht="22" customHeight="1">
      <x:c r="A96" s="1"/>
      <x:c r="B96" s="1"/>
      <x:c r="C96" s="2"/>
      <x:c r="D96" s="38"/>
      <x:c r="E96" s="38"/>
      <x:c r="F96" s="38"/>
      <x:c r="G96" s="38"/>
      <x:c r="H96" s="38"/>
      <x:c r="I96" s="38"/>
      <x:c r="J96" s="38"/>
      <x:c r="K96" s="2"/>
      <x:c r="L96" s="2"/>
      <x:c r="M96" s="2"/>
      <x:c r="N96" s="2"/>
      <x:c r="O96" s="2"/>
      <x:c r="P96" s="2"/>
      <x:c r="Q96" s="2"/>
      <x:c r="R96" s="2"/>
      <x:c r="S96" s="2"/>
      <x:c r="T96" s="2"/>
      <x:c r="U96" s="2"/>
      <x:c r="V96" s="2"/>
      <x:c r="W96" s="2"/>
      <x:c r="X96" s="2"/>
      <x:c r="Y96" s="2"/>
      <x:c r="Z96" s="2"/>
      <x:c r="AA96" s="2"/>
      <x:c r="AB96" s="2"/>
      <x:c r="AC96" s="2"/>
      <x:c r="AD96" s="2"/>
    </x:row>
    <x:row r="97" ht="22" customHeight="1">
      <x:c r="A97" s="1"/>
      <x:c r="B97" s="1"/>
      <x:c r="C97" s="31" t="str">
        <x:v>S05</x:v>
      </x:c>
      <x:c r="D97" s="40" t="str">
        <x:f>IF($M$11=0,"Invalid ID",INDEX('Initiatives'!$D$7:$D$16,$M$11))</x:f>
      </x:c>
      <x:c r="E97" s="41"/>
      <x:c r="F97" s="41"/>
      <x:c r="G97" s="41"/>
      <x:c r="H97" s="41"/>
      <x:c r="I97" s="41"/>
      <x:c r="J97" s="41"/>
      <x:c r="K97" s="2"/>
      <x:c r="L97" s="2"/>
      <x:c r="M97" s="2"/>
      <x:c r="N97" s="2"/>
      <x:c r="O97" s="2"/>
      <x:c r="P97" s="2"/>
      <x:c r="Q97" s="2"/>
      <x:c r="R97" s="2"/>
      <x:c r="S97" s="2"/>
      <x:c r="T97" s="2"/>
      <x:c r="U97" s="2"/>
      <x:c r="V97" s="2"/>
      <x:c r="W97" s="2"/>
      <x:c r="X97" s="2"/>
      <x:c r="Y97" s="2"/>
      <x:c r="Z97" s="2"/>
      <x:c r="AA97" s="2"/>
      <x:c r="AB97" s="2"/>
      <x:c r="AC97" s="2"/>
      <x:c r="AD97" s="2"/>
    </x:row>
    <x:row r="98" ht="22" customHeight="1">
      <x:c r="A98" s="1"/>
      <x:c r="B98" s="1"/>
      <x:c r="C98" s="2" t="str">
        <x:v>Capture fraction</x:v>
      </x:c>
      <x:c r="D98" s="33" t="n">
        <x:f>IF($N$11="Excluded",0,IF(OR($N$11&lt;&gt;"Complete",'Assumptions'!$D$42&lt;&gt;"Complete"),"n.a.",0))</x:f>
        <x:v>0</x:v>
      </x:c>
      <x:c r="E98" s="33" t="n">
        <x:f>IF($N$11="Excluded",0,IF(OR($N$11&lt;&gt;"Complete",'Assumptions'!$D$42&lt;&gt;"Complete"),"n.a.",(IF(INDEX('Initiatives'!$N$7:$N$16,$M$11)=0,MAX(0,12-(INDEX('Initiatives'!$M$7:$M$16,$M$11)-1+'Assumptions'!$E$34)),MIN(MAX(0,12-(INDEX('Initiatives'!$M$7:$M$16,$M$11)-1+'Assumptions'!$E$34)),INDEX('Initiatives'!$N$7:$N$16,$M$11))^2/(2*MAX(1,INDEX('Initiatives'!$N$7:$N$16,$M$11)))+MAX(0,MAX(0,12-(INDEX('Initiatives'!$M$7:$M$16,$M$11)-1+'Assumptions'!$E$34))-INDEX('Initiatives'!$N$7:$N$16,$M$11)))-IF(INDEX('Initiatives'!$N$7:$N$16,$M$11)=0,MAX(0,0-(INDEX('Initiatives'!$M$7:$M$16,$M$11)-1+'Assumptions'!$E$34)),MIN(MAX(0,0-(INDEX('Initiatives'!$M$7:$M$16,$M$11)-1+'Assumptions'!$E$34)),INDEX('Initiatives'!$N$7:$N$16,$M$11))^2/(2*MAX(1,INDEX('Initiatives'!$N$7:$N$16,$M$11)))+MAX(0,MAX(0,0-(INDEX('Initiatives'!$M$7:$M$16,$M$11)-1+'Assumptions'!$E$34))-INDEX('Initiatives'!$N$7:$N$16,$M$11))))/12))</x:f>
        <x:v>0</x:v>
      </x:c>
      <x:c r="F98" s="33" t="n">
        <x:f>IF($N$11="Excluded",0,IF(OR($N$11&lt;&gt;"Complete",'Assumptions'!$D$42&lt;&gt;"Complete"),"n.a.",(IF(INDEX('Initiatives'!$N$7:$N$16,$M$11)=0,MAX(0,24-(INDEX('Initiatives'!$M$7:$M$16,$M$11)-1+'Assumptions'!$E$34)),MIN(MAX(0,24-(INDEX('Initiatives'!$M$7:$M$16,$M$11)-1+'Assumptions'!$E$34)),INDEX('Initiatives'!$N$7:$N$16,$M$11))^2/(2*MAX(1,INDEX('Initiatives'!$N$7:$N$16,$M$11)))+MAX(0,MAX(0,24-(INDEX('Initiatives'!$M$7:$M$16,$M$11)-1+'Assumptions'!$E$34))-INDEX('Initiatives'!$N$7:$N$16,$M$11)))-IF(INDEX('Initiatives'!$N$7:$N$16,$M$11)=0,MAX(0,12-(INDEX('Initiatives'!$M$7:$M$16,$M$11)-1+'Assumptions'!$E$34)),MIN(MAX(0,12-(INDEX('Initiatives'!$M$7:$M$16,$M$11)-1+'Assumptions'!$E$34)),INDEX('Initiatives'!$N$7:$N$16,$M$11))^2/(2*MAX(1,INDEX('Initiatives'!$N$7:$N$16,$M$11)))+MAX(0,MAX(0,12-(INDEX('Initiatives'!$M$7:$M$16,$M$11)-1+'Assumptions'!$E$34))-INDEX('Initiatives'!$N$7:$N$16,$M$11))))/12))</x:f>
        <x:v>0</x:v>
      </x:c>
      <x:c r="G98" s="33" t="n">
        <x:f>IF($N$11="Excluded",0,IF(OR($N$11&lt;&gt;"Complete",'Assumptions'!$D$42&lt;&gt;"Complete"),"n.a.",(IF(INDEX('Initiatives'!$N$7:$N$16,$M$11)=0,MAX(0,36-(INDEX('Initiatives'!$M$7:$M$16,$M$11)-1+'Assumptions'!$E$34)),MIN(MAX(0,36-(INDEX('Initiatives'!$M$7:$M$16,$M$11)-1+'Assumptions'!$E$34)),INDEX('Initiatives'!$N$7:$N$16,$M$11))^2/(2*MAX(1,INDEX('Initiatives'!$N$7:$N$16,$M$11)))+MAX(0,MAX(0,36-(INDEX('Initiatives'!$M$7:$M$16,$M$11)-1+'Assumptions'!$E$34))-INDEX('Initiatives'!$N$7:$N$16,$M$11)))-IF(INDEX('Initiatives'!$N$7:$N$16,$M$11)=0,MAX(0,24-(INDEX('Initiatives'!$M$7:$M$16,$M$11)-1+'Assumptions'!$E$34)),MIN(MAX(0,24-(INDEX('Initiatives'!$M$7:$M$16,$M$11)-1+'Assumptions'!$E$34)),INDEX('Initiatives'!$N$7:$N$16,$M$11))^2/(2*MAX(1,INDEX('Initiatives'!$N$7:$N$16,$M$11)))+MAX(0,MAX(0,24-(INDEX('Initiatives'!$M$7:$M$16,$M$11)-1+'Assumptions'!$E$34))-INDEX('Initiatives'!$N$7:$N$16,$M$11))))/12))</x:f>
        <x:v>0</x:v>
      </x:c>
      <x:c r="H98" s="33" t="n">
        <x:f>IF($N$11="Excluded",0,IF(OR($N$11&lt;&gt;"Complete",'Assumptions'!$D$42&lt;&gt;"Complete"),"n.a.",(IF(INDEX('Initiatives'!$N$7:$N$16,$M$11)=0,MAX(0,48-(INDEX('Initiatives'!$M$7:$M$16,$M$11)-1+'Assumptions'!$E$34)),MIN(MAX(0,48-(INDEX('Initiatives'!$M$7:$M$16,$M$11)-1+'Assumptions'!$E$34)),INDEX('Initiatives'!$N$7:$N$16,$M$11))^2/(2*MAX(1,INDEX('Initiatives'!$N$7:$N$16,$M$11)))+MAX(0,MAX(0,48-(INDEX('Initiatives'!$M$7:$M$16,$M$11)-1+'Assumptions'!$E$34))-INDEX('Initiatives'!$N$7:$N$16,$M$11)))-IF(INDEX('Initiatives'!$N$7:$N$16,$M$11)=0,MAX(0,36-(INDEX('Initiatives'!$M$7:$M$16,$M$11)-1+'Assumptions'!$E$34)),MIN(MAX(0,36-(INDEX('Initiatives'!$M$7:$M$16,$M$11)-1+'Assumptions'!$E$34)),INDEX('Initiatives'!$N$7:$N$16,$M$11))^2/(2*MAX(1,INDEX('Initiatives'!$N$7:$N$16,$M$11)))+MAX(0,MAX(0,36-(INDEX('Initiatives'!$M$7:$M$16,$M$11)-1+'Assumptions'!$E$34))-INDEX('Initiatives'!$N$7:$N$16,$M$11))))/12))</x:f>
        <x:v>0</x:v>
      </x:c>
      <x:c r="I98" s="33" t="n">
        <x:f>IF($N$11="Excluded",0,IF(OR($N$11&lt;&gt;"Complete",'Assumptions'!$D$42&lt;&gt;"Complete"),"n.a.",(IF(INDEX('Initiatives'!$N$7:$N$16,$M$11)=0,MAX(0,60-(INDEX('Initiatives'!$M$7:$M$16,$M$11)-1+'Assumptions'!$E$34)),MIN(MAX(0,60-(INDEX('Initiatives'!$M$7:$M$16,$M$11)-1+'Assumptions'!$E$34)),INDEX('Initiatives'!$N$7:$N$16,$M$11))^2/(2*MAX(1,INDEX('Initiatives'!$N$7:$N$16,$M$11)))+MAX(0,MAX(0,60-(INDEX('Initiatives'!$M$7:$M$16,$M$11)-1+'Assumptions'!$E$34))-INDEX('Initiatives'!$N$7:$N$16,$M$11)))-IF(INDEX('Initiatives'!$N$7:$N$16,$M$11)=0,MAX(0,48-(INDEX('Initiatives'!$M$7:$M$16,$M$11)-1+'Assumptions'!$E$34)),MIN(MAX(0,48-(INDEX('Initiatives'!$M$7:$M$16,$M$11)-1+'Assumptions'!$E$34)),INDEX('Initiatives'!$N$7:$N$16,$M$11))^2/(2*MAX(1,INDEX('Initiatives'!$N$7:$N$16,$M$11)))+MAX(0,MAX(0,48-(INDEX('Initiatives'!$M$7:$M$16,$M$11)-1+'Assumptions'!$E$34))-INDEX('Initiatives'!$N$7:$N$16,$M$11))))/12))</x:f>
        <x:v>0</x:v>
      </x:c>
      <x:c r="J98" s="38"/>
      <x:c r="K98" s="2"/>
      <x:c r="L98" s="2"/>
      <x:c r="M98" s="2"/>
      <x:c r="N98" s="2"/>
      <x:c r="O98" s="2"/>
      <x:c r="P98" s="2"/>
      <x:c r="Q98" s="2"/>
      <x:c r="R98" s="2"/>
      <x:c r="S98" s="2"/>
      <x:c r="T98" s="2"/>
      <x:c r="U98" s="2"/>
      <x:c r="V98" s="2"/>
      <x:c r="W98" s="2"/>
      <x:c r="X98" s="2"/>
      <x:c r="Y98" s="2"/>
      <x:c r="Z98" s="2"/>
      <x:c r="AA98" s="2"/>
      <x:c r="AB98" s="2"/>
      <x:c r="AC98" s="2"/>
      <x:c r="AD98" s="2"/>
    </x:row>
    <x:row r="99" ht="22" customHeight="1">
      <x:c r="A99" s="1"/>
      <x:c r="B99" s="1"/>
      <x:c r="C99" s="2" t="str">
        <x:v>Revenue contribution</x:v>
      </x:c>
      <x:c r="D99" s="39" t="n">
        <x:f>IF($N$11="Excluded",0,IF(OR($N$11&lt;&gt;"Complete",'Assumptions'!$D$42&lt;&gt;"Complete"),"n.a.",D98*INDEX('Initiatives'!$F$7:$F$16,$M$11)*INDEX('Initiatives'!$G$7:$G$16,$M$11)*'Assumptions'!E$16))</x:f>
        <x:v>0</x:v>
      </x:c>
      <x:c r="E99" s="39" t="n">
        <x:f>IF($N$11="Excluded",0,IF(OR($N$11&lt;&gt;"Complete",'Assumptions'!$D$42&lt;&gt;"Complete"),"n.a.",E98*INDEX('Initiatives'!$F$7:$F$16,$M$11)*INDEX('Initiatives'!$G$7:$G$16,$M$11)*'Assumptions'!F$16))</x:f>
        <x:v>0</x:v>
      </x:c>
      <x:c r="F99" s="39" t="n">
        <x:f>IF($N$11="Excluded",0,IF(OR($N$11&lt;&gt;"Complete",'Assumptions'!$D$42&lt;&gt;"Complete"),"n.a.",F98*INDEX('Initiatives'!$F$7:$F$16,$M$11)*INDEX('Initiatives'!$G$7:$G$16,$M$11)*'Assumptions'!G$16))</x:f>
        <x:v>0</x:v>
      </x:c>
      <x:c r="G99" s="39" t="n">
        <x:f>IF($N$11="Excluded",0,IF(OR($N$11&lt;&gt;"Complete",'Assumptions'!$D$42&lt;&gt;"Complete"),"n.a.",G98*INDEX('Initiatives'!$F$7:$F$16,$M$11)*INDEX('Initiatives'!$G$7:$G$16,$M$11)*'Assumptions'!H$16))</x:f>
        <x:v>0</x:v>
      </x:c>
      <x:c r="H99" s="39" t="n">
        <x:f>IF($N$11="Excluded",0,IF(OR($N$11&lt;&gt;"Complete",'Assumptions'!$D$42&lt;&gt;"Complete"),"n.a.",H98*INDEX('Initiatives'!$F$7:$F$16,$M$11)*INDEX('Initiatives'!$G$7:$G$16,$M$11)*'Assumptions'!I$16))</x:f>
        <x:v>0</x:v>
      </x:c>
      <x:c r="I99" s="39" t="n">
        <x:f>IF($N$11="Excluded",0,IF(OR($N$11&lt;&gt;"Complete",'Assumptions'!$D$42&lt;&gt;"Complete"),"n.a.",I98*INDEX('Initiatives'!$F$7:$F$16,$M$11)*INDEX('Initiatives'!$G$7:$G$16,$M$11)*'Assumptions'!J$16))</x:f>
        <x:v>0</x:v>
      </x:c>
      <x:c r="J99" s="38"/>
      <x:c r="K99" s="2"/>
      <x:c r="L99" s="2"/>
      <x:c r="M99" s="2"/>
      <x:c r="N99" s="2"/>
      <x:c r="O99" s="2"/>
      <x:c r="P99" s="2"/>
      <x:c r="Q99" s="2"/>
      <x:c r="R99" s="2"/>
      <x:c r="S99" s="2"/>
      <x:c r="T99" s="2"/>
      <x:c r="U99" s="2"/>
      <x:c r="V99" s="2"/>
      <x:c r="W99" s="2"/>
      <x:c r="X99" s="2"/>
      <x:c r="Y99" s="2"/>
      <x:c r="Z99" s="2"/>
      <x:c r="AA99" s="2"/>
      <x:c r="AB99" s="2"/>
      <x:c r="AC99" s="2"/>
      <x:c r="AD99" s="2"/>
    </x:row>
    <x:row r="100" ht="22" customHeight="1">
      <x:c r="A100" s="1"/>
      <x:c r="B100" s="1"/>
      <x:c r="C100" s="2" t="str">
        <x:v>Cost savings</x:v>
      </x:c>
      <x:c r="D100" s="39" t="n">
        <x:f>IF($N$11="Excluded",0,IF(OR($N$11&lt;&gt;"Complete",'Assumptions'!$D$42&lt;&gt;"Complete"),"n.a.",D98*INDEX('Initiatives'!$H$7:$H$16,$M$11)*'Assumptions'!E$19))</x:f>
        <x:v>0</x:v>
      </x:c>
      <x:c r="E100" s="39" t="n">
        <x:f>IF($N$11="Excluded",0,IF(OR($N$11&lt;&gt;"Complete",'Assumptions'!$D$42&lt;&gt;"Complete"),"n.a.",E98*INDEX('Initiatives'!$H$7:$H$16,$M$11)*'Assumptions'!F$19))</x:f>
        <x:v>0</x:v>
      </x:c>
      <x:c r="F100" s="39" t="n">
        <x:f>IF($N$11="Excluded",0,IF(OR($N$11&lt;&gt;"Complete",'Assumptions'!$D$42&lt;&gt;"Complete"),"n.a.",F98*INDEX('Initiatives'!$H$7:$H$16,$M$11)*'Assumptions'!G$19))</x:f>
        <x:v>0</x:v>
      </x:c>
      <x:c r="G100" s="39" t="n">
        <x:f>IF($N$11="Excluded",0,IF(OR($N$11&lt;&gt;"Complete",'Assumptions'!$D$42&lt;&gt;"Complete"),"n.a.",G98*INDEX('Initiatives'!$H$7:$H$16,$M$11)*'Assumptions'!H$19))</x:f>
        <x:v>0</x:v>
      </x:c>
      <x:c r="H100" s="39" t="n">
        <x:f>IF($N$11="Excluded",0,IF(OR($N$11&lt;&gt;"Complete",'Assumptions'!$D$42&lt;&gt;"Complete"),"n.a.",H98*INDEX('Initiatives'!$H$7:$H$16,$M$11)*'Assumptions'!I$19))</x:f>
        <x:v>0</x:v>
      </x:c>
      <x:c r="I100" s="39" t="n">
        <x:f>IF($N$11="Excluded",0,IF(OR($N$11&lt;&gt;"Complete",'Assumptions'!$D$42&lt;&gt;"Complete"),"n.a.",I98*INDEX('Initiatives'!$H$7:$H$16,$M$11)*'Assumptions'!J$19))</x:f>
        <x:v>0</x:v>
      </x:c>
      <x:c r="J100" s="38"/>
      <x:c r="K100" s="2"/>
      <x:c r="L100" s="2"/>
      <x:c r="M100" s="2"/>
      <x:c r="N100" s="2"/>
      <x:c r="O100" s="2"/>
      <x:c r="P100" s="2"/>
      <x:c r="Q100" s="2"/>
      <x:c r="R100" s="2"/>
      <x:c r="S100" s="2"/>
      <x:c r="T100" s="2"/>
      <x:c r="U100" s="2"/>
      <x:c r="V100" s="2"/>
      <x:c r="W100" s="2"/>
      <x:c r="X100" s="2"/>
      <x:c r="Y100" s="2"/>
      <x:c r="Z100" s="2"/>
      <x:c r="AA100" s="2"/>
      <x:c r="AB100" s="2"/>
      <x:c r="AC100" s="2"/>
      <x:c r="AD100" s="2"/>
    </x:row>
    <x:row r="101" ht="22" customHeight="1">
      <x:c r="A101" s="1"/>
      <x:c r="B101" s="1"/>
      <x:c r="C101" s="2" t="str">
        <x:v>Gross synergy</x:v>
      </x:c>
      <x:c r="D101" s="39" t="n">
        <x:f>IF($N$11="Excluded",0,IF(OR($N$11&lt;&gt;"Complete",'Assumptions'!$D$42&lt;&gt;"Complete"),"n.a.",SUM(D99:D100)))</x:f>
        <x:v>0</x:v>
      </x:c>
      <x:c r="E101" s="39" t="n">
        <x:f>IF($N$11="Excluded",0,IF(OR($N$11&lt;&gt;"Complete",'Assumptions'!$D$42&lt;&gt;"Complete"),"n.a.",SUM(E99:E100)))</x:f>
        <x:v>0</x:v>
      </x:c>
      <x:c r="F101" s="39" t="n">
        <x:f>IF($N$11="Excluded",0,IF(OR($N$11&lt;&gt;"Complete",'Assumptions'!$D$42&lt;&gt;"Complete"),"n.a.",SUM(F99:F100)))</x:f>
        <x:v>0</x:v>
      </x:c>
      <x:c r="G101" s="39" t="n">
        <x:f>IF($N$11="Excluded",0,IF(OR($N$11&lt;&gt;"Complete",'Assumptions'!$D$42&lt;&gt;"Complete"),"n.a.",SUM(G99:G100)))</x:f>
        <x:v>0</x:v>
      </x:c>
      <x:c r="H101" s="39" t="n">
        <x:f>IF($N$11="Excluded",0,IF(OR($N$11&lt;&gt;"Complete",'Assumptions'!$D$42&lt;&gt;"Complete"),"n.a.",SUM(H99:H100)))</x:f>
        <x:v>0</x:v>
      </x:c>
      <x:c r="I101" s="39" t="n">
        <x:f>IF($N$11="Excluded",0,IF(OR($N$11&lt;&gt;"Complete",'Assumptions'!$D$42&lt;&gt;"Complete"),"n.a.",SUM(I99:I100)))</x:f>
        <x:v>0</x:v>
      </x:c>
      <x:c r="J101" s="38"/>
      <x:c r="K101" s="2"/>
      <x:c r="L101" s="2"/>
      <x:c r="M101" s="2"/>
      <x:c r="N101" s="2"/>
      <x:c r="O101" s="2"/>
      <x:c r="P101" s="2"/>
      <x:c r="Q101" s="2"/>
      <x:c r="R101" s="2"/>
      <x:c r="S101" s="2"/>
      <x:c r="T101" s="2"/>
      <x:c r="U101" s="2"/>
      <x:c r="V101" s="2"/>
      <x:c r="W101" s="2"/>
      <x:c r="X101" s="2"/>
      <x:c r="Y101" s="2"/>
      <x:c r="Z101" s="2"/>
      <x:c r="AA101" s="2"/>
      <x:c r="AB101" s="2"/>
      <x:c r="AC101" s="2"/>
      <x:c r="AD101" s="2"/>
    </x:row>
    <x:row r="102" ht="22" customHeight="1">
      <x:c r="A102" s="1"/>
      <x:c r="B102" s="1"/>
      <x:c r="C102" s="2" t="str">
        <x:v>Risk-adjusted synergy</x:v>
      </x:c>
      <x:c r="D102" s="39" t="n">
        <x:f>IF($N$11="Excluded",0,IF(OR($N$11&lt;&gt;"Complete",'Assumptions'!$D$42&lt;&gt;"Complete"),"n.a.",D101*MIN(1,INDEX('Initiatives'!$O$7:$O$16,$M$11)*'Assumptions'!E$25)))</x:f>
        <x:v>0</x:v>
      </x:c>
      <x:c r="E102" s="39" t="n">
        <x:f>IF($N$11="Excluded",0,IF(OR($N$11&lt;&gt;"Complete",'Assumptions'!$D$42&lt;&gt;"Complete"),"n.a.",E101*MIN(1,INDEX('Initiatives'!$O$7:$O$16,$M$11)*'Assumptions'!F$25)))</x:f>
        <x:v>0</x:v>
      </x:c>
      <x:c r="F102" s="39" t="n">
        <x:f>IF($N$11="Excluded",0,IF(OR($N$11&lt;&gt;"Complete",'Assumptions'!$D$42&lt;&gt;"Complete"),"n.a.",F101*MIN(1,INDEX('Initiatives'!$O$7:$O$16,$M$11)*'Assumptions'!G$25)))</x:f>
        <x:v>0</x:v>
      </x:c>
      <x:c r="G102" s="39" t="n">
        <x:f>IF($N$11="Excluded",0,IF(OR($N$11&lt;&gt;"Complete",'Assumptions'!$D$42&lt;&gt;"Complete"),"n.a.",G101*MIN(1,INDEX('Initiatives'!$O$7:$O$16,$M$11)*'Assumptions'!H$25)))</x:f>
        <x:v>0</x:v>
      </x:c>
      <x:c r="H102" s="39" t="n">
        <x:f>IF($N$11="Excluded",0,IF(OR($N$11&lt;&gt;"Complete",'Assumptions'!$D$42&lt;&gt;"Complete"),"n.a.",H101*MIN(1,INDEX('Initiatives'!$O$7:$O$16,$M$11)*'Assumptions'!I$25)))</x:f>
        <x:v>0</x:v>
      </x:c>
      <x:c r="I102" s="39" t="n">
        <x:f>IF($N$11="Excluded",0,IF(OR($N$11&lt;&gt;"Complete",'Assumptions'!$D$42&lt;&gt;"Complete"),"n.a.",I101*MIN(1,INDEX('Initiatives'!$O$7:$O$16,$M$11)*'Assumptions'!J$25)))</x:f>
        <x:v>0</x:v>
      </x:c>
      <x:c r="J102" s="38"/>
      <x:c r="K102" s="2"/>
      <x:c r="L102" s="2"/>
      <x:c r="M102" s="2"/>
      <x:c r="N102" s="2"/>
      <x:c r="O102" s="2"/>
      <x:c r="P102" s="2"/>
      <x:c r="Q102" s="2"/>
      <x:c r="R102" s="2"/>
      <x:c r="S102" s="2"/>
      <x:c r="T102" s="2"/>
      <x:c r="U102" s="2"/>
      <x:c r="V102" s="2"/>
      <x:c r="W102" s="2"/>
      <x:c r="X102" s="2"/>
      <x:c r="Y102" s="2"/>
      <x:c r="Z102" s="2"/>
      <x:c r="AA102" s="2"/>
      <x:c r="AB102" s="2"/>
      <x:c r="AC102" s="2"/>
      <x:c r="AD102" s="2"/>
    </x:row>
    <x:row r="103" ht="22" customHeight="1">
      <x:c r="A103" s="1"/>
      <x:c r="B103" s="1"/>
      <x:c r="C103" s="2" t="str">
        <x:v>Dis-synergies</x:v>
      </x:c>
      <x:c r="D103" s="39" t="n">
        <x:f>IF($N$11="Excluded",0,IF(OR($N$11&lt;&gt;"Complete",'Assumptions'!$D$42&lt;&gt;"Complete"),"n.a.",0))</x:f>
        <x:v>0</x:v>
      </x:c>
      <x:c r="E103" s="39" t="n">
        <x:f>IF($N$11="Excluded",0,IF(OR($N$11&lt;&gt;"Complete",'Assumptions'!$D$42&lt;&gt;"Complete"),"n.a.",INDEX('Initiatives'!$I$7:$I$16,$M$11)*'Assumptions'!F$22))</x:f>
        <x:v>0</x:v>
      </x:c>
      <x:c r="F103" s="39" t="n">
        <x:f>IF($N$11="Excluded",0,IF(OR($N$11&lt;&gt;"Complete",'Assumptions'!$D$42&lt;&gt;"Complete"),"n.a.",INDEX('Initiatives'!$I$7:$I$16,$M$11)*'Assumptions'!G$22))</x:f>
        <x:v>0</x:v>
      </x:c>
      <x:c r="G103" s="39" t="n">
        <x:f>IF($N$11="Excluded",0,IF(OR($N$11&lt;&gt;"Complete",'Assumptions'!$D$42&lt;&gt;"Complete"),"n.a.",INDEX('Initiatives'!$I$7:$I$16,$M$11)*'Assumptions'!H$22))</x:f>
        <x:v>0</x:v>
      </x:c>
      <x:c r="H103" s="39" t="n">
        <x:f>IF($N$11="Excluded",0,IF(OR($N$11&lt;&gt;"Complete",'Assumptions'!$D$42&lt;&gt;"Complete"),"n.a.",INDEX('Initiatives'!$I$7:$I$16,$M$11)*'Assumptions'!I$22))</x:f>
        <x:v>0</x:v>
      </x:c>
      <x:c r="I103" s="39" t="n">
        <x:f>IF($N$11="Excluded",0,IF(OR($N$11&lt;&gt;"Complete",'Assumptions'!$D$42&lt;&gt;"Complete"),"n.a.",INDEX('Initiatives'!$I$7:$I$16,$M$11)*'Assumptions'!J$22))</x:f>
        <x:v>0</x:v>
      </x:c>
      <x:c r="J103" s="38"/>
      <x:c r="K103" s="2"/>
      <x:c r="L103" s="2"/>
      <x:c r="M103" s="2"/>
      <x:c r="N103" s="2"/>
      <x:c r="O103" s="2"/>
      <x:c r="P103" s="2"/>
      <x:c r="Q103" s="2"/>
      <x:c r="R103" s="2"/>
      <x:c r="S103" s="2"/>
      <x:c r="T103" s="2"/>
      <x:c r="U103" s="2"/>
      <x:c r="V103" s="2"/>
      <x:c r="W103" s="2"/>
      <x:c r="X103" s="2"/>
      <x:c r="Y103" s="2"/>
      <x:c r="Z103" s="2"/>
      <x:c r="AA103" s="2"/>
      <x:c r="AB103" s="2"/>
      <x:c r="AC103" s="2"/>
      <x:c r="AD103" s="2"/>
    </x:row>
    <x:row r="104" ht="22" customHeight="1">
      <x:c r="A104" s="1"/>
      <x:c r="B104" s="1"/>
      <x:c r="C104" s="2" t="str">
        <x:v>Net operating benefit</x:v>
      </x:c>
      <x:c r="D104" s="39" t="n">
        <x:f>IF($N$11="Excluded",0,IF(OR($N$11&lt;&gt;"Complete",'Assumptions'!$D$42&lt;&gt;"Complete"),"n.a.",D102-D103))</x:f>
        <x:v>0</x:v>
      </x:c>
      <x:c r="E104" s="39" t="n">
        <x:f>IF($N$11="Excluded",0,IF(OR($N$11&lt;&gt;"Complete",'Assumptions'!$D$42&lt;&gt;"Complete"),"n.a.",E102-E103))</x:f>
        <x:v>0</x:v>
      </x:c>
      <x:c r="F104" s="39" t="n">
        <x:f>IF($N$11="Excluded",0,IF(OR($N$11&lt;&gt;"Complete",'Assumptions'!$D$42&lt;&gt;"Complete"),"n.a.",F102-F103))</x:f>
        <x:v>0</x:v>
      </x:c>
      <x:c r="G104" s="39" t="n">
        <x:f>IF($N$11="Excluded",0,IF(OR($N$11&lt;&gt;"Complete",'Assumptions'!$D$42&lt;&gt;"Complete"),"n.a.",G102-G103))</x:f>
        <x:v>0</x:v>
      </x:c>
      <x:c r="H104" s="39" t="n">
        <x:f>IF($N$11="Excluded",0,IF(OR($N$11&lt;&gt;"Complete",'Assumptions'!$D$42&lt;&gt;"Complete"),"n.a.",H102-H103))</x:f>
        <x:v>0</x:v>
      </x:c>
      <x:c r="I104" s="39" t="n">
        <x:f>IF($N$11="Excluded",0,IF(OR($N$11&lt;&gt;"Complete",'Assumptions'!$D$42&lt;&gt;"Complete"),"n.a.",I102-I103))</x:f>
        <x:v>0</x:v>
      </x:c>
      <x:c r="J104" s="38"/>
      <x:c r="K104" s="2"/>
      <x:c r="L104" s="2"/>
      <x:c r="M104" s="2"/>
      <x:c r="N104" s="2"/>
      <x:c r="O104" s="2"/>
      <x:c r="P104" s="2"/>
      <x:c r="Q104" s="2"/>
      <x:c r="R104" s="2"/>
      <x:c r="S104" s="2"/>
      <x:c r="T104" s="2"/>
      <x:c r="U104" s="2"/>
      <x:c r="V104" s="2"/>
      <x:c r="W104" s="2"/>
      <x:c r="X104" s="2"/>
      <x:c r="Y104" s="2"/>
      <x:c r="Z104" s="2"/>
      <x:c r="AA104" s="2"/>
      <x:c r="AB104" s="2"/>
      <x:c r="AC104" s="2"/>
      <x:c r="AD104" s="2"/>
    </x:row>
    <x:row r="105" ht="22" customHeight="1">
      <x:c r="A105" s="1"/>
      <x:c r="B105" s="1"/>
      <x:c r="C105" s="2" t="str">
        <x:v>Cash tax expense / (benefit)</x:v>
      </x:c>
      <x:c r="D105" s="39" t="n">
        <x:f>IF($N$11="Excluded",0,IF(OR($N$11&lt;&gt;"Complete",'Assumptions'!$D$42&lt;&gt;"Complete"),"n.a.",(MAX(0,D104)-MAX(0,-D104)*'Assumptions'!$D$10)*INDEX('Initiatives'!$P$7:$P$16,$M$11)))</x:f>
        <x:v>0</x:v>
      </x:c>
      <x:c r="E105" s="39" t="n">
        <x:f>IF($N$11="Excluded",0,IF(OR($N$11&lt;&gt;"Complete",'Assumptions'!$D$42&lt;&gt;"Complete"),"n.a.",(MAX(0,E104)-MAX(0,-E104)*'Assumptions'!$D$10)*INDEX('Initiatives'!$P$7:$P$16,$M$11)))</x:f>
        <x:v>0</x:v>
      </x:c>
      <x:c r="F105" s="39" t="n">
        <x:f>IF($N$11="Excluded",0,IF(OR($N$11&lt;&gt;"Complete",'Assumptions'!$D$42&lt;&gt;"Complete"),"n.a.",(MAX(0,F104)-MAX(0,-F104)*'Assumptions'!$D$10)*INDEX('Initiatives'!$P$7:$P$16,$M$11)))</x:f>
        <x:v>0</x:v>
      </x:c>
      <x:c r="G105" s="39" t="n">
        <x:f>IF($N$11="Excluded",0,IF(OR($N$11&lt;&gt;"Complete",'Assumptions'!$D$42&lt;&gt;"Complete"),"n.a.",(MAX(0,G104)-MAX(0,-G104)*'Assumptions'!$D$10)*INDEX('Initiatives'!$P$7:$P$16,$M$11)))</x:f>
        <x:v>0</x:v>
      </x:c>
      <x:c r="H105" s="39" t="n">
        <x:f>IF($N$11="Excluded",0,IF(OR($N$11&lt;&gt;"Complete",'Assumptions'!$D$42&lt;&gt;"Complete"),"n.a.",(MAX(0,H104)-MAX(0,-H104)*'Assumptions'!$D$10)*INDEX('Initiatives'!$P$7:$P$16,$M$11)))</x:f>
        <x:v>0</x:v>
      </x:c>
      <x:c r="I105" s="39" t="n">
        <x:f>IF($N$11="Excluded",0,IF(OR($N$11&lt;&gt;"Complete",'Assumptions'!$D$42&lt;&gt;"Complete"),"n.a.",(MAX(0,I104)-MAX(0,-I104)*'Assumptions'!$D$10)*INDEX('Initiatives'!$P$7:$P$16,$M$11)))</x:f>
        <x:v>0</x:v>
      </x:c>
      <x:c r="J105" s="38"/>
      <x:c r="K105" s="2"/>
      <x:c r="L105" s="2"/>
      <x:c r="M105" s="2"/>
      <x:c r="N105" s="2"/>
      <x:c r="O105" s="2"/>
      <x:c r="P105" s="2"/>
      <x:c r="Q105" s="2"/>
      <x:c r="R105" s="2"/>
      <x:c r="S105" s="2"/>
      <x:c r="T105" s="2"/>
      <x:c r="U105" s="2"/>
      <x:c r="V105" s="2"/>
      <x:c r="W105" s="2"/>
      <x:c r="X105" s="2"/>
      <x:c r="Y105" s="2"/>
      <x:c r="Z105" s="2"/>
      <x:c r="AA105" s="2"/>
      <x:c r="AB105" s="2"/>
      <x:c r="AC105" s="2"/>
      <x:c r="AD105" s="2"/>
    </x:row>
    <x:row r="106" ht="22" customHeight="1">
      <x:c r="A106" s="1"/>
      <x:c r="B106" s="1"/>
      <x:c r="C106" s="2" t="str">
        <x:v>Implementation cash, after tax</x:v>
      </x:c>
      <x:c r="D106" s="39" t="n">
        <x:f>IF($N$11="Excluded",0,IF(OR($N$11&lt;&gt;"Complete",'Assumptions'!$D$42&lt;&gt;"Complete"),"n.a.",INDEX('Initiatives'!$J$7:$J$16,$M$11)*'Assumptions'!$E$28*(1-INDEX('Initiatives'!$P$7:$P$16,$M$11)*INDEX('Initiatives'!$Q$7:$Q$16,$M$11)*'Assumptions'!$D$10)))</x:f>
        <x:v>0</x:v>
      </x:c>
      <x:c r="E106" s="39" t="n">
        <x:f>IF($N$11="Excluded",0,IF(OR($N$11&lt;&gt;"Complete",'Assumptions'!$D$42&lt;&gt;"Complete"),"n.a.",0))</x:f>
        <x:v>0</x:v>
      </x:c>
      <x:c r="F106" s="39" t="n">
        <x:f>IF($N$11="Excluded",0,IF(OR($N$11&lt;&gt;"Complete",'Assumptions'!$D$42&lt;&gt;"Complete"),"n.a.",0))</x:f>
        <x:v>0</x:v>
      </x:c>
      <x:c r="G106" s="39" t="n">
        <x:f>IF($N$11="Excluded",0,IF(OR($N$11&lt;&gt;"Complete",'Assumptions'!$D$42&lt;&gt;"Complete"),"n.a.",0))</x:f>
        <x:v>0</x:v>
      </x:c>
      <x:c r="H106" s="39" t="n">
        <x:f>IF($N$11="Excluded",0,IF(OR($N$11&lt;&gt;"Complete",'Assumptions'!$D$42&lt;&gt;"Complete"),"n.a.",0))</x:f>
        <x:v>0</x:v>
      </x:c>
      <x:c r="I106" s="39" t="n">
        <x:f>IF($N$11="Excluded",0,IF(OR($N$11&lt;&gt;"Complete",'Assumptions'!$D$42&lt;&gt;"Complete"),"n.a.",0))</x:f>
        <x:v>0</x:v>
      </x:c>
      <x:c r="J106" s="38"/>
      <x:c r="K106" s="2"/>
      <x:c r="L106" s="2"/>
      <x:c r="M106" s="2"/>
      <x:c r="N106" s="2"/>
      <x:c r="O106" s="2"/>
      <x:c r="P106" s="2"/>
      <x:c r="Q106" s="2"/>
      <x:c r="R106" s="2"/>
      <x:c r="S106" s="2"/>
      <x:c r="T106" s="2"/>
      <x:c r="U106" s="2"/>
      <x:c r="V106" s="2"/>
      <x:c r="W106" s="2"/>
      <x:c r="X106" s="2"/>
      <x:c r="Y106" s="2"/>
      <x:c r="Z106" s="2"/>
      <x:c r="AA106" s="2"/>
      <x:c r="AB106" s="2"/>
      <x:c r="AC106" s="2"/>
      <x:c r="AD106" s="2"/>
    </x:row>
    <x:row r="107" ht="22" customHeight="1">
      <x:c r="A107" s="1"/>
      <x:c r="B107" s="1"/>
      <x:c r="C107" s="2" t="str">
        <x:v>Capex</x:v>
      </x:c>
      <x:c r="D107" s="39" t="n">
        <x:f>IF($N$11="Excluded",0,IF(OR($N$11&lt;&gt;"Complete",'Assumptions'!$D$42&lt;&gt;"Complete"),"n.a.",INDEX('Initiatives'!$K$7:$K$16,$M$11)*'Assumptions'!$E$31))</x:f>
        <x:v>0</x:v>
      </x:c>
      <x:c r="E107" s="39" t="n">
        <x:f>IF($N$11="Excluded",0,IF(OR($N$11&lt;&gt;"Complete",'Assumptions'!$D$42&lt;&gt;"Complete"),"n.a.",0))</x:f>
        <x:v>0</x:v>
      </x:c>
      <x:c r="F107" s="39" t="n">
        <x:f>IF($N$11="Excluded",0,IF(OR($N$11&lt;&gt;"Complete",'Assumptions'!$D$42&lt;&gt;"Complete"),"n.a.",0))</x:f>
        <x:v>0</x:v>
      </x:c>
      <x:c r="G107" s="39" t="n">
        <x:f>IF($N$11="Excluded",0,IF(OR($N$11&lt;&gt;"Complete",'Assumptions'!$D$42&lt;&gt;"Complete"),"n.a.",0))</x:f>
        <x:v>0</x:v>
      </x:c>
      <x:c r="H107" s="39" t="n">
        <x:f>IF($N$11="Excluded",0,IF(OR($N$11&lt;&gt;"Complete",'Assumptions'!$D$42&lt;&gt;"Complete"),"n.a.",0))</x:f>
        <x:v>0</x:v>
      </x:c>
      <x:c r="I107" s="39" t="n">
        <x:f>IF($N$11="Excluded",0,IF(OR($N$11&lt;&gt;"Complete",'Assumptions'!$D$42&lt;&gt;"Complete"),"n.a.",0))</x:f>
        <x:v>0</x:v>
      </x:c>
      <x:c r="J107" s="38"/>
      <x:c r="K107" s="2"/>
      <x:c r="L107" s="2"/>
      <x:c r="M107" s="2"/>
      <x:c r="N107" s="2"/>
      <x:c r="O107" s="2"/>
      <x:c r="P107" s="2"/>
      <x:c r="Q107" s="2"/>
      <x:c r="R107" s="2"/>
      <x:c r="S107" s="2"/>
      <x:c r="T107" s="2"/>
      <x:c r="U107" s="2"/>
      <x:c r="V107" s="2"/>
      <x:c r="W107" s="2"/>
      <x:c r="X107" s="2"/>
      <x:c r="Y107" s="2"/>
      <x:c r="Z107" s="2"/>
      <x:c r="AA107" s="2"/>
      <x:c r="AB107" s="2"/>
      <x:c r="AC107" s="2"/>
      <x:c r="AD107" s="2"/>
    </x:row>
    <x:row r="108" ht="22" customHeight="1">
      <x:c r="A108" s="1"/>
      <x:c r="B108" s="1"/>
      <x:c r="C108" s="2" t="str">
        <x:v>Working capital</x:v>
      </x:c>
      <x:c r="D108" s="39" t="n">
        <x:f>IF($N$11="Excluded",0,IF(OR($N$11&lt;&gt;"Complete",'Assumptions'!$D$42&lt;&gt;"Complete"),"n.a.",INDEX('Initiatives'!$L$7:$L$16,$M$11)*'Assumptions'!$E$31))</x:f>
        <x:v>0</x:v>
      </x:c>
      <x:c r="E108" s="39" t="n">
        <x:f>IF($N$11="Excluded",0,IF(OR($N$11&lt;&gt;"Complete",'Assumptions'!$D$42&lt;&gt;"Complete"),"n.a.",0))</x:f>
        <x:v>0</x:v>
      </x:c>
      <x:c r="F108" s="39" t="n">
        <x:f>IF($N$11="Excluded",0,IF(OR($N$11&lt;&gt;"Complete",'Assumptions'!$D$42&lt;&gt;"Complete"),"n.a.",0))</x:f>
        <x:v>0</x:v>
      </x:c>
      <x:c r="G108" s="39" t="n">
        <x:f>IF($N$11="Excluded",0,IF(OR($N$11&lt;&gt;"Complete",'Assumptions'!$D$42&lt;&gt;"Complete"),"n.a.",0))</x:f>
        <x:v>0</x:v>
      </x:c>
      <x:c r="H108" s="39" t="n">
        <x:f>IF($N$11="Excluded",0,IF(OR($N$11&lt;&gt;"Complete",'Assumptions'!$D$42&lt;&gt;"Complete"),"n.a.",0))</x:f>
        <x:v>0</x:v>
      </x:c>
      <x:c r="I108" s="39" t="n">
        <x:f>IF($N$11="Excluded",0,IF(OR($N$11&lt;&gt;"Complete",'Assumptions'!$D$42&lt;&gt;"Complete"),"n.a.",0))</x:f>
        <x:v>0</x:v>
      </x:c>
      <x:c r="J108" s="38"/>
      <x:c r="K108" s="2"/>
      <x:c r="L108" s="2"/>
      <x:c r="M108" s="2"/>
      <x:c r="N108" s="2"/>
      <x:c r="O108" s="2"/>
      <x:c r="P108" s="2"/>
      <x:c r="Q108" s="2"/>
      <x:c r="R108" s="2"/>
      <x:c r="S108" s="2"/>
      <x:c r="T108" s="2"/>
      <x:c r="U108" s="2"/>
      <x:c r="V108" s="2"/>
      <x:c r="W108" s="2"/>
      <x:c r="X108" s="2"/>
      <x:c r="Y108" s="2"/>
      <x:c r="Z108" s="2"/>
      <x:c r="AA108" s="2"/>
      <x:c r="AB108" s="2"/>
      <x:c r="AC108" s="2"/>
      <x:c r="AD108" s="2"/>
    </x:row>
    <x:row r="109" ht="22" customHeight="1">
      <x:c r="A109" s="1"/>
      <x:c r="B109" s="1"/>
      <x:c r="C109" s="34" t="str">
        <x:v>Net incremental cash</x:v>
      </x:c>
      <x:c r="D109" s="42" t="n">
        <x:f>IF($N$11="Excluded",0,IF(OR($N$11&lt;&gt;"Complete",'Assumptions'!$D$42&lt;&gt;"Complete"),"n.a.",D104-D105-SUM(D106:D108)))</x:f>
        <x:v>0</x:v>
      </x:c>
      <x:c r="E109" s="42" t="n">
        <x:f>IF($N$11="Excluded",0,IF(OR($N$11&lt;&gt;"Complete",'Assumptions'!$D$42&lt;&gt;"Complete"),"n.a.",E104-E105-SUM(E106:E108)))</x:f>
        <x:v>0</x:v>
      </x:c>
      <x:c r="F109" s="42" t="n">
        <x:f>IF($N$11="Excluded",0,IF(OR($N$11&lt;&gt;"Complete",'Assumptions'!$D$42&lt;&gt;"Complete"),"n.a.",F104-F105-SUM(F106:F108)))</x:f>
        <x:v>0</x:v>
      </x:c>
      <x:c r="G109" s="42" t="n">
        <x:f>IF($N$11="Excluded",0,IF(OR($N$11&lt;&gt;"Complete",'Assumptions'!$D$42&lt;&gt;"Complete"),"n.a.",G104-G105-SUM(G106:G108)))</x:f>
        <x:v>0</x:v>
      </x:c>
      <x:c r="H109" s="42" t="n">
        <x:f>IF($N$11="Excluded",0,IF(OR($N$11&lt;&gt;"Complete",'Assumptions'!$D$42&lt;&gt;"Complete"),"n.a.",H104-H105-SUM(H106:H108)))</x:f>
        <x:v>0</x:v>
      </x:c>
      <x:c r="I109" s="42" t="n">
        <x:f>IF($N$11="Excluded",0,IF(OR($N$11&lt;&gt;"Complete",'Assumptions'!$D$42&lt;&gt;"Complete"),"n.a.",I104-I105-SUM(I106:I108)))</x:f>
        <x:v>0</x:v>
      </x:c>
      <x:c r="J109" s="43"/>
      <x:c r="K109" s="2"/>
      <x:c r="L109" s="2"/>
      <x:c r="M109" s="2"/>
      <x:c r="N109" s="2"/>
      <x:c r="O109" s="2"/>
      <x:c r="P109" s="2"/>
      <x:c r="Q109" s="2"/>
      <x:c r="R109" s="2"/>
      <x:c r="S109" s="2"/>
      <x:c r="T109" s="2"/>
      <x:c r="U109" s="2"/>
      <x:c r="V109" s="2"/>
      <x:c r="W109" s="2"/>
      <x:c r="X109" s="2"/>
      <x:c r="Y109" s="2"/>
      <x:c r="Z109" s="2"/>
      <x:c r="AA109" s="2"/>
      <x:c r="AB109" s="2"/>
      <x:c r="AC109" s="2"/>
      <x:c r="AD109" s="2"/>
    </x:row>
    <x:row r="110" ht="22" customHeight="1">
      <x:c r="A110" s="1"/>
      <x:c r="B110" s="1"/>
      <x:c r="C110" s="34" t="str">
        <x:v>Discounted incremental cash</x:v>
      </x:c>
      <x:c r="D110" s="42" t="n">
        <x:f>IF($N$11="Excluded",0,IF(OR($N$11&lt;&gt;"Complete",'Assumptions'!$D$42&lt;&gt;"Complete"),"n.a.",D109/(1+'Assumptions'!$D$11)^D$5))</x:f>
        <x:v>0</x:v>
      </x:c>
      <x:c r="E110" s="42" t="n">
        <x:f>IF($N$11="Excluded",0,IF(OR($N$11&lt;&gt;"Complete",'Assumptions'!$D$42&lt;&gt;"Complete"),"n.a.",E109/(1+'Assumptions'!$D$11)^E$5))</x:f>
        <x:v>0</x:v>
      </x:c>
      <x:c r="F110" s="42" t="n">
        <x:f>IF($N$11="Excluded",0,IF(OR($N$11&lt;&gt;"Complete",'Assumptions'!$D$42&lt;&gt;"Complete"),"n.a.",F109/(1+'Assumptions'!$D$11)^F$5))</x:f>
        <x:v>0</x:v>
      </x:c>
      <x:c r="G110" s="42" t="n">
        <x:f>IF($N$11="Excluded",0,IF(OR($N$11&lt;&gt;"Complete",'Assumptions'!$D$42&lt;&gt;"Complete"),"n.a.",G109/(1+'Assumptions'!$D$11)^G$5))</x:f>
        <x:v>0</x:v>
      </x:c>
      <x:c r="H110" s="42" t="n">
        <x:f>IF($N$11="Excluded",0,IF(OR($N$11&lt;&gt;"Complete",'Assumptions'!$D$42&lt;&gt;"Complete"),"n.a.",H109/(1+'Assumptions'!$D$11)^H$5))</x:f>
        <x:v>0</x:v>
      </x:c>
      <x:c r="I110" s="42" t="n">
        <x:f>IF($N$11="Excluded",0,IF(OR($N$11&lt;&gt;"Complete",'Assumptions'!$D$42&lt;&gt;"Complete"),"n.a.",I109/(1+'Assumptions'!$D$11)^I$5))</x:f>
        <x:v>0</x:v>
      </x:c>
      <x:c r="J110" s="44" t="n">
        <x:f>IF(COUNT(D110:I110)=6,SUM(D110:I110),"n.a.")</x:f>
        <x:v>0</x:v>
      </x:c>
      <x:c r="K110" s="2"/>
      <x:c r="L110" s="2"/>
      <x:c r="M110" s="2"/>
      <x:c r="N110" s="2"/>
      <x:c r="O110" s="2"/>
      <x:c r="P110" s="2"/>
      <x:c r="Q110" s="2"/>
      <x:c r="R110" s="2"/>
      <x:c r="S110" s="2"/>
      <x:c r="T110" s="2"/>
      <x:c r="U110" s="2"/>
      <x:c r="V110" s="2"/>
      <x:c r="W110" s="2"/>
      <x:c r="X110" s="2"/>
      <x:c r="Y110" s="2"/>
      <x:c r="Z110" s="2"/>
      <x:c r="AA110" s="2"/>
      <x:c r="AB110" s="2"/>
      <x:c r="AC110" s="2"/>
      <x:c r="AD110" s="2"/>
    </x:row>
    <x:row r="111" ht="22" customHeight="1">
      <x:c r="A111" s="1"/>
      <x:c r="B111" s="1"/>
      <x:c r="C111" s="2"/>
      <x:c r="D111" s="38"/>
      <x:c r="E111" s="38"/>
      <x:c r="F111" s="38"/>
      <x:c r="G111" s="38"/>
      <x:c r="H111" s="38"/>
      <x:c r="I111" s="38"/>
      <x:c r="J111" s="38"/>
      <x:c r="K111" s="2"/>
      <x:c r="L111" s="2"/>
      <x:c r="M111" s="2"/>
      <x:c r="N111" s="2"/>
      <x:c r="O111" s="2"/>
      <x:c r="P111" s="2"/>
      <x:c r="Q111" s="2"/>
      <x:c r="R111" s="2"/>
      <x:c r="S111" s="2"/>
      <x:c r="T111" s="2"/>
      <x:c r="U111" s="2"/>
      <x:c r="V111" s="2"/>
      <x:c r="W111" s="2"/>
      <x:c r="X111" s="2"/>
      <x:c r="Y111" s="2"/>
      <x:c r="Z111" s="2"/>
      <x:c r="AA111" s="2"/>
      <x:c r="AB111" s="2"/>
      <x:c r="AC111" s="2"/>
      <x:c r="AD111" s="2"/>
    </x:row>
    <x:row r="112" ht="22" customHeight="1">
      <x:c r="A112" s="1"/>
      <x:c r="B112" s="1"/>
      <x:c r="C112" s="2"/>
      <x:c r="D112" s="38"/>
      <x:c r="E112" s="38"/>
      <x:c r="F112" s="38"/>
      <x:c r="G112" s="38"/>
      <x:c r="H112" s="38"/>
      <x:c r="I112" s="38"/>
      <x:c r="J112" s="38"/>
      <x:c r="K112" s="2"/>
      <x:c r="L112" s="2"/>
      <x:c r="M112" s="2"/>
      <x:c r="N112" s="2"/>
      <x:c r="O112" s="2"/>
      <x:c r="P112" s="2"/>
      <x:c r="Q112" s="2"/>
      <x:c r="R112" s="2"/>
      <x:c r="S112" s="2"/>
      <x:c r="T112" s="2"/>
      <x:c r="U112" s="2"/>
      <x:c r="V112" s="2"/>
      <x:c r="W112" s="2"/>
      <x:c r="X112" s="2"/>
      <x:c r="Y112" s="2"/>
      <x:c r="Z112" s="2"/>
      <x:c r="AA112" s="2"/>
      <x:c r="AB112" s="2"/>
      <x:c r="AC112" s="2"/>
      <x:c r="AD112" s="2"/>
    </x:row>
    <x:row r="113" ht="22" customHeight="1">
      <x:c r="A113" s="1"/>
      <x:c r="B113" s="1"/>
      <x:c r="C113" s="2"/>
      <x:c r="D113" s="38"/>
      <x:c r="E113" s="38"/>
      <x:c r="F113" s="38"/>
      <x:c r="G113" s="38"/>
      <x:c r="H113" s="38"/>
      <x:c r="I113" s="38"/>
      <x:c r="J113" s="38"/>
      <x:c r="K113" s="2"/>
      <x:c r="L113" s="2"/>
      <x:c r="M113" s="2"/>
      <x:c r="N113" s="2"/>
      <x:c r="O113" s="2"/>
      <x:c r="P113" s="2"/>
      <x:c r="Q113" s="2"/>
      <x:c r="R113" s="2"/>
      <x:c r="S113" s="2"/>
      <x:c r="T113" s="2"/>
      <x:c r="U113" s="2"/>
      <x:c r="V113" s="2"/>
      <x:c r="W113" s="2"/>
      <x:c r="X113" s="2"/>
      <x:c r="Y113" s="2"/>
      <x:c r="Z113" s="2"/>
      <x:c r="AA113" s="2"/>
      <x:c r="AB113" s="2"/>
      <x:c r="AC113" s="2"/>
      <x:c r="AD113" s="2"/>
    </x:row>
    <x:row r="114" ht="22" customHeight="1">
      <x:c r="A114" s="1"/>
      <x:c r="B114" s="1"/>
      <x:c r="C114" s="2"/>
      <x:c r="D114" s="38"/>
      <x:c r="E114" s="38"/>
      <x:c r="F114" s="38"/>
      <x:c r="G114" s="38"/>
      <x:c r="H114" s="38"/>
      <x:c r="I114" s="38"/>
      <x:c r="J114" s="38"/>
      <x:c r="K114" s="2"/>
      <x:c r="L114" s="2"/>
      <x:c r="M114" s="2"/>
      <x:c r="N114" s="2"/>
      <x:c r="O114" s="2"/>
      <x:c r="P114" s="2"/>
      <x:c r="Q114" s="2"/>
      <x:c r="R114" s="2"/>
      <x:c r="S114" s="2"/>
      <x:c r="T114" s="2"/>
      <x:c r="U114" s="2"/>
      <x:c r="V114" s="2"/>
      <x:c r="W114" s="2"/>
      <x:c r="X114" s="2"/>
      <x:c r="Y114" s="2"/>
      <x:c r="Z114" s="2"/>
      <x:c r="AA114" s="2"/>
      <x:c r="AB114" s="2"/>
      <x:c r="AC114" s="2"/>
      <x:c r="AD114" s="2"/>
    </x:row>
    <x:row r="115" ht="22" customHeight="1">
      <x:c r="A115" s="1"/>
      <x:c r="B115" s="1"/>
      <x:c r="C115" s="31" t="str">
        <x:v>S06</x:v>
      </x:c>
      <x:c r="D115" s="40" t="str">
        <x:f>IF($M$12=0,"Invalid ID",INDEX('Initiatives'!$D$7:$D$16,$M$12))</x:f>
      </x:c>
      <x:c r="E115" s="41"/>
      <x:c r="F115" s="41"/>
      <x:c r="G115" s="41"/>
      <x:c r="H115" s="41"/>
      <x:c r="I115" s="41"/>
      <x:c r="J115" s="41"/>
      <x:c r="K115" s="2"/>
      <x:c r="L115" s="2"/>
      <x:c r="M115" s="2"/>
      <x:c r="N115" s="2"/>
      <x:c r="O115" s="2"/>
      <x:c r="P115" s="2"/>
      <x:c r="Q115" s="2"/>
      <x:c r="R115" s="2"/>
      <x:c r="S115" s="2"/>
      <x:c r="T115" s="2"/>
      <x:c r="U115" s="2"/>
      <x:c r="V115" s="2"/>
      <x:c r="W115" s="2"/>
      <x:c r="X115" s="2"/>
      <x:c r="Y115" s="2"/>
      <x:c r="Z115" s="2"/>
      <x:c r="AA115" s="2"/>
      <x:c r="AB115" s="2"/>
      <x:c r="AC115" s="2"/>
      <x:c r="AD115" s="2"/>
    </x:row>
    <x:row r="116" ht="22" customHeight="1">
      <x:c r="A116" s="1"/>
      <x:c r="B116" s="1"/>
      <x:c r="C116" s="2" t="str">
        <x:v>Capture fraction</x:v>
      </x:c>
      <x:c r="D116" s="33" t="n">
        <x:f>IF($N$12="Excluded",0,IF(OR($N$12&lt;&gt;"Complete",'Assumptions'!$D$42&lt;&gt;"Complete"),"n.a.",0))</x:f>
        <x:v>0</x:v>
      </x:c>
      <x:c r="E116" s="33" t="n">
        <x:f>IF($N$12="Excluded",0,IF(OR($N$12&lt;&gt;"Complete",'Assumptions'!$D$42&lt;&gt;"Complete"),"n.a.",(IF(INDEX('Initiatives'!$N$7:$N$16,$M$12)=0,MAX(0,12-(INDEX('Initiatives'!$M$7:$M$16,$M$12)-1+'Assumptions'!$E$34)),MIN(MAX(0,12-(INDEX('Initiatives'!$M$7:$M$16,$M$12)-1+'Assumptions'!$E$34)),INDEX('Initiatives'!$N$7:$N$16,$M$12))^2/(2*MAX(1,INDEX('Initiatives'!$N$7:$N$16,$M$12)))+MAX(0,MAX(0,12-(INDEX('Initiatives'!$M$7:$M$16,$M$12)-1+'Assumptions'!$E$34))-INDEX('Initiatives'!$N$7:$N$16,$M$12)))-IF(INDEX('Initiatives'!$N$7:$N$16,$M$12)=0,MAX(0,0-(INDEX('Initiatives'!$M$7:$M$16,$M$12)-1+'Assumptions'!$E$34)),MIN(MAX(0,0-(INDEX('Initiatives'!$M$7:$M$16,$M$12)-1+'Assumptions'!$E$34)),INDEX('Initiatives'!$N$7:$N$16,$M$12))^2/(2*MAX(1,INDEX('Initiatives'!$N$7:$N$16,$M$12)))+MAX(0,MAX(0,0-(INDEX('Initiatives'!$M$7:$M$16,$M$12)-1+'Assumptions'!$E$34))-INDEX('Initiatives'!$N$7:$N$16,$M$12))))/12))</x:f>
        <x:v>0</x:v>
      </x:c>
      <x:c r="F116" s="33" t="n">
        <x:f>IF($N$12="Excluded",0,IF(OR($N$12&lt;&gt;"Complete",'Assumptions'!$D$42&lt;&gt;"Complete"),"n.a.",(IF(INDEX('Initiatives'!$N$7:$N$16,$M$12)=0,MAX(0,24-(INDEX('Initiatives'!$M$7:$M$16,$M$12)-1+'Assumptions'!$E$34)),MIN(MAX(0,24-(INDEX('Initiatives'!$M$7:$M$16,$M$12)-1+'Assumptions'!$E$34)),INDEX('Initiatives'!$N$7:$N$16,$M$12))^2/(2*MAX(1,INDEX('Initiatives'!$N$7:$N$16,$M$12)))+MAX(0,MAX(0,24-(INDEX('Initiatives'!$M$7:$M$16,$M$12)-1+'Assumptions'!$E$34))-INDEX('Initiatives'!$N$7:$N$16,$M$12)))-IF(INDEX('Initiatives'!$N$7:$N$16,$M$12)=0,MAX(0,12-(INDEX('Initiatives'!$M$7:$M$16,$M$12)-1+'Assumptions'!$E$34)),MIN(MAX(0,12-(INDEX('Initiatives'!$M$7:$M$16,$M$12)-1+'Assumptions'!$E$34)),INDEX('Initiatives'!$N$7:$N$16,$M$12))^2/(2*MAX(1,INDEX('Initiatives'!$N$7:$N$16,$M$12)))+MAX(0,MAX(0,12-(INDEX('Initiatives'!$M$7:$M$16,$M$12)-1+'Assumptions'!$E$34))-INDEX('Initiatives'!$N$7:$N$16,$M$12))))/12))</x:f>
        <x:v>0</x:v>
      </x:c>
      <x:c r="G116" s="33" t="n">
        <x:f>IF($N$12="Excluded",0,IF(OR($N$12&lt;&gt;"Complete",'Assumptions'!$D$42&lt;&gt;"Complete"),"n.a.",(IF(INDEX('Initiatives'!$N$7:$N$16,$M$12)=0,MAX(0,36-(INDEX('Initiatives'!$M$7:$M$16,$M$12)-1+'Assumptions'!$E$34)),MIN(MAX(0,36-(INDEX('Initiatives'!$M$7:$M$16,$M$12)-1+'Assumptions'!$E$34)),INDEX('Initiatives'!$N$7:$N$16,$M$12))^2/(2*MAX(1,INDEX('Initiatives'!$N$7:$N$16,$M$12)))+MAX(0,MAX(0,36-(INDEX('Initiatives'!$M$7:$M$16,$M$12)-1+'Assumptions'!$E$34))-INDEX('Initiatives'!$N$7:$N$16,$M$12)))-IF(INDEX('Initiatives'!$N$7:$N$16,$M$12)=0,MAX(0,24-(INDEX('Initiatives'!$M$7:$M$16,$M$12)-1+'Assumptions'!$E$34)),MIN(MAX(0,24-(INDEX('Initiatives'!$M$7:$M$16,$M$12)-1+'Assumptions'!$E$34)),INDEX('Initiatives'!$N$7:$N$16,$M$12))^2/(2*MAX(1,INDEX('Initiatives'!$N$7:$N$16,$M$12)))+MAX(0,MAX(0,24-(INDEX('Initiatives'!$M$7:$M$16,$M$12)-1+'Assumptions'!$E$34))-INDEX('Initiatives'!$N$7:$N$16,$M$12))))/12))</x:f>
        <x:v>0</x:v>
      </x:c>
      <x:c r="H116" s="33" t="n">
        <x:f>IF($N$12="Excluded",0,IF(OR($N$12&lt;&gt;"Complete",'Assumptions'!$D$42&lt;&gt;"Complete"),"n.a.",(IF(INDEX('Initiatives'!$N$7:$N$16,$M$12)=0,MAX(0,48-(INDEX('Initiatives'!$M$7:$M$16,$M$12)-1+'Assumptions'!$E$34)),MIN(MAX(0,48-(INDEX('Initiatives'!$M$7:$M$16,$M$12)-1+'Assumptions'!$E$34)),INDEX('Initiatives'!$N$7:$N$16,$M$12))^2/(2*MAX(1,INDEX('Initiatives'!$N$7:$N$16,$M$12)))+MAX(0,MAX(0,48-(INDEX('Initiatives'!$M$7:$M$16,$M$12)-1+'Assumptions'!$E$34))-INDEX('Initiatives'!$N$7:$N$16,$M$12)))-IF(INDEX('Initiatives'!$N$7:$N$16,$M$12)=0,MAX(0,36-(INDEX('Initiatives'!$M$7:$M$16,$M$12)-1+'Assumptions'!$E$34)),MIN(MAX(0,36-(INDEX('Initiatives'!$M$7:$M$16,$M$12)-1+'Assumptions'!$E$34)),INDEX('Initiatives'!$N$7:$N$16,$M$12))^2/(2*MAX(1,INDEX('Initiatives'!$N$7:$N$16,$M$12)))+MAX(0,MAX(0,36-(INDEX('Initiatives'!$M$7:$M$16,$M$12)-1+'Assumptions'!$E$34))-INDEX('Initiatives'!$N$7:$N$16,$M$12))))/12))</x:f>
        <x:v>0</x:v>
      </x:c>
      <x:c r="I116" s="33" t="n">
        <x:f>IF($N$12="Excluded",0,IF(OR($N$12&lt;&gt;"Complete",'Assumptions'!$D$42&lt;&gt;"Complete"),"n.a.",(IF(INDEX('Initiatives'!$N$7:$N$16,$M$12)=0,MAX(0,60-(INDEX('Initiatives'!$M$7:$M$16,$M$12)-1+'Assumptions'!$E$34)),MIN(MAX(0,60-(INDEX('Initiatives'!$M$7:$M$16,$M$12)-1+'Assumptions'!$E$34)),INDEX('Initiatives'!$N$7:$N$16,$M$12))^2/(2*MAX(1,INDEX('Initiatives'!$N$7:$N$16,$M$12)))+MAX(0,MAX(0,60-(INDEX('Initiatives'!$M$7:$M$16,$M$12)-1+'Assumptions'!$E$34))-INDEX('Initiatives'!$N$7:$N$16,$M$12)))-IF(INDEX('Initiatives'!$N$7:$N$16,$M$12)=0,MAX(0,48-(INDEX('Initiatives'!$M$7:$M$16,$M$12)-1+'Assumptions'!$E$34)),MIN(MAX(0,48-(INDEX('Initiatives'!$M$7:$M$16,$M$12)-1+'Assumptions'!$E$34)),INDEX('Initiatives'!$N$7:$N$16,$M$12))^2/(2*MAX(1,INDEX('Initiatives'!$N$7:$N$16,$M$12)))+MAX(0,MAX(0,48-(INDEX('Initiatives'!$M$7:$M$16,$M$12)-1+'Assumptions'!$E$34))-INDEX('Initiatives'!$N$7:$N$16,$M$12))))/12))</x:f>
        <x:v>0</x:v>
      </x:c>
      <x:c r="J116" s="38"/>
      <x:c r="K116" s="2"/>
      <x:c r="L116" s="2"/>
      <x:c r="M116" s="2"/>
      <x:c r="N116" s="2"/>
      <x:c r="O116" s="2"/>
      <x:c r="P116" s="2"/>
      <x:c r="Q116" s="2"/>
      <x:c r="R116" s="2"/>
      <x:c r="S116" s="2"/>
      <x:c r="T116" s="2"/>
      <x:c r="U116" s="2"/>
      <x:c r="V116" s="2"/>
      <x:c r="W116" s="2"/>
      <x:c r="X116" s="2"/>
      <x:c r="Y116" s="2"/>
      <x:c r="Z116" s="2"/>
      <x:c r="AA116" s="2"/>
      <x:c r="AB116" s="2"/>
      <x:c r="AC116" s="2"/>
      <x:c r="AD116" s="2"/>
    </x:row>
    <x:row r="117" ht="22" customHeight="1">
      <x:c r="A117" s="1"/>
      <x:c r="B117" s="1"/>
      <x:c r="C117" s="2" t="str">
        <x:v>Revenue contribution</x:v>
      </x:c>
      <x:c r="D117" s="39" t="n">
        <x:f>IF($N$12="Excluded",0,IF(OR($N$12&lt;&gt;"Complete",'Assumptions'!$D$42&lt;&gt;"Complete"),"n.a.",D116*INDEX('Initiatives'!$F$7:$F$16,$M$12)*INDEX('Initiatives'!$G$7:$G$16,$M$12)*'Assumptions'!E$16))</x:f>
        <x:v>0</x:v>
      </x:c>
      <x:c r="E117" s="39" t="n">
        <x:f>IF($N$12="Excluded",0,IF(OR($N$12&lt;&gt;"Complete",'Assumptions'!$D$42&lt;&gt;"Complete"),"n.a.",E116*INDEX('Initiatives'!$F$7:$F$16,$M$12)*INDEX('Initiatives'!$G$7:$G$16,$M$12)*'Assumptions'!F$16))</x:f>
        <x:v>0</x:v>
      </x:c>
      <x:c r="F117" s="39" t="n">
        <x:f>IF($N$12="Excluded",0,IF(OR($N$12&lt;&gt;"Complete",'Assumptions'!$D$42&lt;&gt;"Complete"),"n.a.",F116*INDEX('Initiatives'!$F$7:$F$16,$M$12)*INDEX('Initiatives'!$G$7:$G$16,$M$12)*'Assumptions'!G$16))</x:f>
        <x:v>0</x:v>
      </x:c>
      <x:c r="G117" s="39" t="n">
        <x:f>IF($N$12="Excluded",0,IF(OR($N$12&lt;&gt;"Complete",'Assumptions'!$D$42&lt;&gt;"Complete"),"n.a.",G116*INDEX('Initiatives'!$F$7:$F$16,$M$12)*INDEX('Initiatives'!$G$7:$G$16,$M$12)*'Assumptions'!H$16))</x:f>
        <x:v>0</x:v>
      </x:c>
      <x:c r="H117" s="39" t="n">
        <x:f>IF($N$12="Excluded",0,IF(OR($N$12&lt;&gt;"Complete",'Assumptions'!$D$42&lt;&gt;"Complete"),"n.a.",H116*INDEX('Initiatives'!$F$7:$F$16,$M$12)*INDEX('Initiatives'!$G$7:$G$16,$M$12)*'Assumptions'!I$16))</x:f>
        <x:v>0</x:v>
      </x:c>
      <x:c r="I117" s="39" t="n">
        <x:f>IF($N$12="Excluded",0,IF(OR($N$12&lt;&gt;"Complete",'Assumptions'!$D$42&lt;&gt;"Complete"),"n.a.",I116*INDEX('Initiatives'!$F$7:$F$16,$M$12)*INDEX('Initiatives'!$G$7:$G$16,$M$12)*'Assumptions'!J$16))</x:f>
        <x:v>0</x:v>
      </x:c>
      <x:c r="J117" s="38"/>
      <x:c r="K117" s="2"/>
      <x:c r="L117" s="2"/>
      <x:c r="M117" s="2"/>
      <x:c r="N117" s="2"/>
      <x:c r="O117" s="2"/>
      <x:c r="P117" s="2"/>
      <x:c r="Q117" s="2"/>
      <x:c r="R117" s="2"/>
      <x:c r="S117" s="2"/>
      <x:c r="T117" s="2"/>
      <x:c r="U117" s="2"/>
      <x:c r="V117" s="2"/>
      <x:c r="W117" s="2"/>
      <x:c r="X117" s="2"/>
      <x:c r="Y117" s="2"/>
      <x:c r="Z117" s="2"/>
      <x:c r="AA117" s="2"/>
      <x:c r="AB117" s="2"/>
      <x:c r="AC117" s="2"/>
      <x:c r="AD117" s="2"/>
    </x:row>
    <x:row r="118" ht="22" customHeight="1">
      <x:c r="A118" s="1"/>
      <x:c r="B118" s="1"/>
      <x:c r="C118" s="2" t="str">
        <x:v>Cost savings</x:v>
      </x:c>
      <x:c r="D118" s="39" t="n">
        <x:f>IF($N$12="Excluded",0,IF(OR($N$12&lt;&gt;"Complete",'Assumptions'!$D$42&lt;&gt;"Complete"),"n.a.",D116*INDEX('Initiatives'!$H$7:$H$16,$M$12)*'Assumptions'!E$19))</x:f>
        <x:v>0</x:v>
      </x:c>
      <x:c r="E118" s="39" t="n">
        <x:f>IF($N$12="Excluded",0,IF(OR($N$12&lt;&gt;"Complete",'Assumptions'!$D$42&lt;&gt;"Complete"),"n.a.",E116*INDEX('Initiatives'!$H$7:$H$16,$M$12)*'Assumptions'!F$19))</x:f>
        <x:v>0</x:v>
      </x:c>
      <x:c r="F118" s="39" t="n">
        <x:f>IF($N$12="Excluded",0,IF(OR($N$12&lt;&gt;"Complete",'Assumptions'!$D$42&lt;&gt;"Complete"),"n.a.",F116*INDEX('Initiatives'!$H$7:$H$16,$M$12)*'Assumptions'!G$19))</x:f>
        <x:v>0</x:v>
      </x:c>
      <x:c r="G118" s="39" t="n">
        <x:f>IF($N$12="Excluded",0,IF(OR($N$12&lt;&gt;"Complete",'Assumptions'!$D$42&lt;&gt;"Complete"),"n.a.",G116*INDEX('Initiatives'!$H$7:$H$16,$M$12)*'Assumptions'!H$19))</x:f>
        <x:v>0</x:v>
      </x:c>
      <x:c r="H118" s="39" t="n">
        <x:f>IF($N$12="Excluded",0,IF(OR($N$12&lt;&gt;"Complete",'Assumptions'!$D$42&lt;&gt;"Complete"),"n.a.",H116*INDEX('Initiatives'!$H$7:$H$16,$M$12)*'Assumptions'!I$19))</x:f>
        <x:v>0</x:v>
      </x:c>
      <x:c r="I118" s="39" t="n">
        <x:f>IF($N$12="Excluded",0,IF(OR($N$12&lt;&gt;"Complete",'Assumptions'!$D$42&lt;&gt;"Complete"),"n.a.",I116*INDEX('Initiatives'!$H$7:$H$16,$M$12)*'Assumptions'!J$19))</x:f>
        <x:v>0</x:v>
      </x:c>
      <x:c r="J118" s="38"/>
      <x:c r="K118" s="2"/>
      <x:c r="L118" s="2"/>
      <x:c r="M118" s="2"/>
      <x:c r="N118" s="2"/>
      <x:c r="O118" s="2"/>
      <x:c r="P118" s="2"/>
      <x:c r="Q118" s="2"/>
      <x:c r="R118" s="2"/>
      <x:c r="S118" s="2"/>
      <x:c r="T118" s="2"/>
      <x:c r="U118" s="2"/>
      <x:c r="V118" s="2"/>
      <x:c r="W118" s="2"/>
      <x:c r="X118" s="2"/>
      <x:c r="Y118" s="2"/>
      <x:c r="Z118" s="2"/>
      <x:c r="AA118" s="2"/>
      <x:c r="AB118" s="2"/>
      <x:c r="AC118" s="2"/>
      <x:c r="AD118" s="2"/>
    </x:row>
    <x:row r="119" ht="22" customHeight="1">
      <x:c r="A119" s="1"/>
      <x:c r="B119" s="1"/>
      <x:c r="C119" s="2" t="str">
        <x:v>Gross synergy</x:v>
      </x:c>
      <x:c r="D119" s="39" t="n">
        <x:f>IF($N$12="Excluded",0,IF(OR($N$12&lt;&gt;"Complete",'Assumptions'!$D$42&lt;&gt;"Complete"),"n.a.",SUM(D117:D118)))</x:f>
        <x:v>0</x:v>
      </x:c>
      <x:c r="E119" s="39" t="n">
        <x:f>IF($N$12="Excluded",0,IF(OR($N$12&lt;&gt;"Complete",'Assumptions'!$D$42&lt;&gt;"Complete"),"n.a.",SUM(E117:E118)))</x:f>
        <x:v>0</x:v>
      </x:c>
      <x:c r="F119" s="39" t="n">
        <x:f>IF($N$12="Excluded",0,IF(OR($N$12&lt;&gt;"Complete",'Assumptions'!$D$42&lt;&gt;"Complete"),"n.a.",SUM(F117:F118)))</x:f>
        <x:v>0</x:v>
      </x:c>
      <x:c r="G119" s="39" t="n">
        <x:f>IF($N$12="Excluded",0,IF(OR($N$12&lt;&gt;"Complete",'Assumptions'!$D$42&lt;&gt;"Complete"),"n.a.",SUM(G117:G118)))</x:f>
        <x:v>0</x:v>
      </x:c>
      <x:c r="H119" s="39" t="n">
        <x:f>IF($N$12="Excluded",0,IF(OR($N$12&lt;&gt;"Complete",'Assumptions'!$D$42&lt;&gt;"Complete"),"n.a.",SUM(H117:H118)))</x:f>
        <x:v>0</x:v>
      </x:c>
      <x:c r="I119" s="39" t="n">
        <x:f>IF($N$12="Excluded",0,IF(OR($N$12&lt;&gt;"Complete",'Assumptions'!$D$42&lt;&gt;"Complete"),"n.a.",SUM(I117:I118)))</x:f>
        <x:v>0</x:v>
      </x:c>
      <x:c r="J119" s="38"/>
      <x:c r="K119" s="2"/>
      <x:c r="L119" s="2"/>
      <x:c r="M119" s="2"/>
      <x:c r="N119" s="2"/>
      <x:c r="O119" s="2"/>
      <x:c r="P119" s="2"/>
      <x:c r="Q119" s="2"/>
      <x:c r="R119" s="2"/>
      <x:c r="S119" s="2"/>
      <x:c r="T119" s="2"/>
      <x:c r="U119" s="2"/>
      <x:c r="V119" s="2"/>
      <x:c r="W119" s="2"/>
      <x:c r="X119" s="2"/>
      <x:c r="Y119" s="2"/>
      <x:c r="Z119" s="2"/>
      <x:c r="AA119" s="2"/>
      <x:c r="AB119" s="2"/>
      <x:c r="AC119" s="2"/>
      <x:c r="AD119" s="2"/>
    </x:row>
    <x:row r="120" ht="22" customHeight="1">
      <x:c r="A120" s="1"/>
      <x:c r="B120" s="1"/>
      <x:c r="C120" s="2" t="str">
        <x:v>Risk-adjusted synergy</x:v>
      </x:c>
      <x:c r="D120" s="39" t="n">
        <x:f>IF($N$12="Excluded",0,IF(OR($N$12&lt;&gt;"Complete",'Assumptions'!$D$42&lt;&gt;"Complete"),"n.a.",D119*MIN(1,INDEX('Initiatives'!$O$7:$O$16,$M$12)*'Assumptions'!E$25)))</x:f>
        <x:v>0</x:v>
      </x:c>
      <x:c r="E120" s="39" t="n">
        <x:f>IF($N$12="Excluded",0,IF(OR($N$12&lt;&gt;"Complete",'Assumptions'!$D$42&lt;&gt;"Complete"),"n.a.",E119*MIN(1,INDEX('Initiatives'!$O$7:$O$16,$M$12)*'Assumptions'!F$25)))</x:f>
        <x:v>0</x:v>
      </x:c>
      <x:c r="F120" s="39" t="n">
        <x:f>IF($N$12="Excluded",0,IF(OR($N$12&lt;&gt;"Complete",'Assumptions'!$D$42&lt;&gt;"Complete"),"n.a.",F119*MIN(1,INDEX('Initiatives'!$O$7:$O$16,$M$12)*'Assumptions'!G$25)))</x:f>
        <x:v>0</x:v>
      </x:c>
      <x:c r="G120" s="39" t="n">
        <x:f>IF($N$12="Excluded",0,IF(OR($N$12&lt;&gt;"Complete",'Assumptions'!$D$42&lt;&gt;"Complete"),"n.a.",G119*MIN(1,INDEX('Initiatives'!$O$7:$O$16,$M$12)*'Assumptions'!H$25)))</x:f>
        <x:v>0</x:v>
      </x:c>
      <x:c r="H120" s="39" t="n">
        <x:f>IF($N$12="Excluded",0,IF(OR($N$12&lt;&gt;"Complete",'Assumptions'!$D$42&lt;&gt;"Complete"),"n.a.",H119*MIN(1,INDEX('Initiatives'!$O$7:$O$16,$M$12)*'Assumptions'!I$25)))</x:f>
        <x:v>0</x:v>
      </x:c>
      <x:c r="I120" s="39" t="n">
        <x:f>IF($N$12="Excluded",0,IF(OR($N$12&lt;&gt;"Complete",'Assumptions'!$D$42&lt;&gt;"Complete"),"n.a.",I119*MIN(1,INDEX('Initiatives'!$O$7:$O$16,$M$12)*'Assumptions'!J$25)))</x:f>
        <x:v>0</x:v>
      </x:c>
      <x:c r="J120" s="38"/>
      <x:c r="K120" s="2"/>
      <x:c r="L120" s="2"/>
      <x:c r="M120" s="2"/>
      <x:c r="N120" s="2"/>
      <x:c r="O120" s="2"/>
      <x:c r="P120" s="2"/>
      <x:c r="Q120" s="2"/>
      <x:c r="R120" s="2"/>
      <x:c r="S120" s="2"/>
      <x:c r="T120" s="2"/>
      <x:c r="U120" s="2"/>
      <x:c r="V120" s="2"/>
      <x:c r="W120" s="2"/>
      <x:c r="X120" s="2"/>
      <x:c r="Y120" s="2"/>
      <x:c r="Z120" s="2"/>
      <x:c r="AA120" s="2"/>
      <x:c r="AB120" s="2"/>
      <x:c r="AC120" s="2"/>
      <x:c r="AD120" s="2"/>
    </x:row>
    <x:row r="121" ht="22" customHeight="1">
      <x:c r="A121" s="1"/>
      <x:c r="B121" s="1"/>
      <x:c r="C121" s="2" t="str">
        <x:v>Dis-synergies</x:v>
      </x:c>
      <x:c r="D121" s="39" t="n">
        <x:f>IF($N$12="Excluded",0,IF(OR($N$12&lt;&gt;"Complete",'Assumptions'!$D$42&lt;&gt;"Complete"),"n.a.",0))</x:f>
        <x:v>0</x:v>
      </x:c>
      <x:c r="E121" s="39" t="n">
        <x:f>IF($N$12="Excluded",0,IF(OR($N$12&lt;&gt;"Complete",'Assumptions'!$D$42&lt;&gt;"Complete"),"n.a.",INDEX('Initiatives'!$I$7:$I$16,$M$12)*'Assumptions'!F$22))</x:f>
        <x:v>0</x:v>
      </x:c>
      <x:c r="F121" s="39" t="n">
        <x:f>IF($N$12="Excluded",0,IF(OR($N$12&lt;&gt;"Complete",'Assumptions'!$D$42&lt;&gt;"Complete"),"n.a.",INDEX('Initiatives'!$I$7:$I$16,$M$12)*'Assumptions'!G$22))</x:f>
        <x:v>0</x:v>
      </x:c>
      <x:c r="G121" s="39" t="n">
        <x:f>IF($N$12="Excluded",0,IF(OR($N$12&lt;&gt;"Complete",'Assumptions'!$D$42&lt;&gt;"Complete"),"n.a.",INDEX('Initiatives'!$I$7:$I$16,$M$12)*'Assumptions'!H$22))</x:f>
        <x:v>0</x:v>
      </x:c>
      <x:c r="H121" s="39" t="n">
        <x:f>IF($N$12="Excluded",0,IF(OR($N$12&lt;&gt;"Complete",'Assumptions'!$D$42&lt;&gt;"Complete"),"n.a.",INDEX('Initiatives'!$I$7:$I$16,$M$12)*'Assumptions'!I$22))</x:f>
        <x:v>0</x:v>
      </x:c>
      <x:c r="I121" s="39" t="n">
        <x:f>IF($N$12="Excluded",0,IF(OR($N$12&lt;&gt;"Complete",'Assumptions'!$D$42&lt;&gt;"Complete"),"n.a.",INDEX('Initiatives'!$I$7:$I$16,$M$12)*'Assumptions'!J$22))</x:f>
        <x:v>0</x:v>
      </x:c>
      <x:c r="J121" s="38"/>
      <x:c r="K121" s="2"/>
      <x:c r="L121" s="2"/>
      <x:c r="M121" s="2"/>
      <x:c r="N121" s="2"/>
      <x:c r="O121" s="2"/>
      <x:c r="P121" s="2"/>
      <x:c r="Q121" s="2"/>
      <x:c r="R121" s="2"/>
      <x:c r="S121" s="2"/>
      <x:c r="T121" s="2"/>
      <x:c r="U121" s="2"/>
      <x:c r="V121" s="2"/>
      <x:c r="W121" s="2"/>
      <x:c r="X121" s="2"/>
      <x:c r="Y121" s="2"/>
      <x:c r="Z121" s="2"/>
      <x:c r="AA121" s="2"/>
      <x:c r="AB121" s="2"/>
      <x:c r="AC121" s="2"/>
      <x:c r="AD121" s="2"/>
    </x:row>
    <x:row r="122" ht="22" customHeight="1">
      <x:c r="A122" s="1"/>
      <x:c r="B122" s="1"/>
      <x:c r="C122" s="2" t="str">
        <x:v>Net operating benefit</x:v>
      </x:c>
      <x:c r="D122" s="39" t="n">
        <x:f>IF($N$12="Excluded",0,IF(OR($N$12&lt;&gt;"Complete",'Assumptions'!$D$42&lt;&gt;"Complete"),"n.a.",D120-D121))</x:f>
        <x:v>0</x:v>
      </x:c>
      <x:c r="E122" s="39" t="n">
        <x:f>IF($N$12="Excluded",0,IF(OR($N$12&lt;&gt;"Complete",'Assumptions'!$D$42&lt;&gt;"Complete"),"n.a.",E120-E121))</x:f>
        <x:v>0</x:v>
      </x:c>
      <x:c r="F122" s="39" t="n">
        <x:f>IF($N$12="Excluded",0,IF(OR($N$12&lt;&gt;"Complete",'Assumptions'!$D$42&lt;&gt;"Complete"),"n.a.",F120-F121))</x:f>
        <x:v>0</x:v>
      </x:c>
      <x:c r="G122" s="39" t="n">
        <x:f>IF($N$12="Excluded",0,IF(OR($N$12&lt;&gt;"Complete",'Assumptions'!$D$42&lt;&gt;"Complete"),"n.a.",G120-G121))</x:f>
        <x:v>0</x:v>
      </x:c>
      <x:c r="H122" s="39" t="n">
        <x:f>IF($N$12="Excluded",0,IF(OR($N$12&lt;&gt;"Complete",'Assumptions'!$D$42&lt;&gt;"Complete"),"n.a.",H120-H121))</x:f>
        <x:v>0</x:v>
      </x:c>
      <x:c r="I122" s="39" t="n">
        <x:f>IF($N$12="Excluded",0,IF(OR($N$12&lt;&gt;"Complete",'Assumptions'!$D$42&lt;&gt;"Complete"),"n.a.",I120-I121))</x:f>
        <x:v>0</x:v>
      </x:c>
      <x:c r="J122" s="38"/>
      <x:c r="K122" s="2"/>
      <x:c r="L122" s="2"/>
      <x:c r="M122" s="2"/>
      <x:c r="N122" s="2"/>
      <x:c r="O122" s="2"/>
      <x:c r="P122" s="2"/>
      <x:c r="Q122" s="2"/>
      <x:c r="R122" s="2"/>
      <x:c r="S122" s="2"/>
      <x:c r="T122" s="2"/>
      <x:c r="U122" s="2"/>
      <x:c r="V122" s="2"/>
      <x:c r="W122" s="2"/>
      <x:c r="X122" s="2"/>
      <x:c r="Y122" s="2"/>
      <x:c r="Z122" s="2"/>
      <x:c r="AA122" s="2"/>
      <x:c r="AB122" s="2"/>
      <x:c r="AC122" s="2"/>
      <x:c r="AD122" s="2"/>
    </x:row>
    <x:row r="123" ht="22" customHeight="1">
      <x:c r="A123" s="1"/>
      <x:c r="B123" s="1"/>
      <x:c r="C123" s="2" t="str">
        <x:v>Cash tax expense / (benefit)</x:v>
      </x:c>
      <x:c r="D123" s="39" t="n">
        <x:f>IF($N$12="Excluded",0,IF(OR($N$12&lt;&gt;"Complete",'Assumptions'!$D$42&lt;&gt;"Complete"),"n.a.",(MAX(0,D122)-MAX(0,-D122)*'Assumptions'!$D$10)*INDEX('Initiatives'!$P$7:$P$16,$M$12)))</x:f>
        <x:v>0</x:v>
      </x:c>
      <x:c r="E123" s="39" t="n">
        <x:f>IF($N$12="Excluded",0,IF(OR($N$12&lt;&gt;"Complete",'Assumptions'!$D$42&lt;&gt;"Complete"),"n.a.",(MAX(0,E122)-MAX(0,-E122)*'Assumptions'!$D$10)*INDEX('Initiatives'!$P$7:$P$16,$M$12)))</x:f>
        <x:v>0</x:v>
      </x:c>
      <x:c r="F123" s="39" t="n">
        <x:f>IF($N$12="Excluded",0,IF(OR($N$12&lt;&gt;"Complete",'Assumptions'!$D$42&lt;&gt;"Complete"),"n.a.",(MAX(0,F122)-MAX(0,-F122)*'Assumptions'!$D$10)*INDEX('Initiatives'!$P$7:$P$16,$M$12)))</x:f>
        <x:v>0</x:v>
      </x:c>
      <x:c r="G123" s="39" t="n">
        <x:f>IF($N$12="Excluded",0,IF(OR($N$12&lt;&gt;"Complete",'Assumptions'!$D$42&lt;&gt;"Complete"),"n.a.",(MAX(0,G122)-MAX(0,-G122)*'Assumptions'!$D$10)*INDEX('Initiatives'!$P$7:$P$16,$M$12)))</x:f>
        <x:v>0</x:v>
      </x:c>
      <x:c r="H123" s="39" t="n">
        <x:f>IF($N$12="Excluded",0,IF(OR($N$12&lt;&gt;"Complete",'Assumptions'!$D$42&lt;&gt;"Complete"),"n.a.",(MAX(0,H122)-MAX(0,-H122)*'Assumptions'!$D$10)*INDEX('Initiatives'!$P$7:$P$16,$M$12)))</x:f>
        <x:v>0</x:v>
      </x:c>
      <x:c r="I123" s="39" t="n">
        <x:f>IF($N$12="Excluded",0,IF(OR($N$12&lt;&gt;"Complete",'Assumptions'!$D$42&lt;&gt;"Complete"),"n.a.",(MAX(0,I122)-MAX(0,-I122)*'Assumptions'!$D$10)*INDEX('Initiatives'!$P$7:$P$16,$M$12)))</x:f>
        <x:v>0</x:v>
      </x:c>
      <x:c r="J123" s="38"/>
      <x:c r="K123" s="2"/>
      <x:c r="L123" s="2"/>
      <x:c r="M123" s="2"/>
      <x:c r="N123" s="2"/>
      <x:c r="O123" s="2"/>
      <x:c r="P123" s="2"/>
      <x:c r="Q123" s="2"/>
      <x:c r="R123" s="2"/>
      <x:c r="S123" s="2"/>
      <x:c r="T123" s="2"/>
      <x:c r="U123" s="2"/>
      <x:c r="V123" s="2"/>
      <x:c r="W123" s="2"/>
      <x:c r="X123" s="2"/>
      <x:c r="Y123" s="2"/>
      <x:c r="Z123" s="2"/>
      <x:c r="AA123" s="2"/>
      <x:c r="AB123" s="2"/>
      <x:c r="AC123" s="2"/>
      <x:c r="AD123" s="2"/>
    </x:row>
    <x:row r="124" ht="22" customHeight="1">
      <x:c r="A124" s="1"/>
      <x:c r="B124" s="1"/>
      <x:c r="C124" s="2" t="str">
        <x:v>Implementation cash, after tax</x:v>
      </x:c>
      <x:c r="D124" s="39" t="n">
        <x:f>IF($N$12="Excluded",0,IF(OR($N$12&lt;&gt;"Complete",'Assumptions'!$D$42&lt;&gt;"Complete"),"n.a.",INDEX('Initiatives'!$J$7:$J$16,$M$12)*'Assumptions'!$E$28*(1-INDEX('Initiatives'!$P$7:$P$16,$M$12)*INDEX('Initiatives'!$Q$7:$Q$16,$M$12)*'Assumptions'!$D$10)))</x:f>
        <x:v>0</x:v>
      </x:c>
      <x:c r="E124" s="39" t="n">
        <x:f>IF($N$12="Excluded",0,IF(OR($N$12&lt;&gt;"Complete",'Assumptions'!$D$42&lt;&gt;"Complete"),"n.a.",0))</x:f>
        <x:v>0</x:v>
      </x:c>
      <x:c r="F124" s="39" t="n">
        <x:f>IF($N$12="Excluded",0,IF(OR($N$12&lt;&gt;"Complete",'Assumptions'!$D$42&lt;&gt;"Complete"),"n.a.",0))</x:f>
        <x:v>0</x:v>
      </x:c>
      <x:c r="G124" s="39" t="n">
        <x:f>IF($N$12="Excluded",0,IF(OR($N$12&lt;&gt;"Complete",'Assumptions'!$D$42&lt;&gt;"Complete"),"n.a.",0))</x:f>
        <x:v>0</x:v>
      </x:c>
      <x:c r="H124" s="39" t="n">
        <x:f>IF($N$12="Excluded",0,IF(OR($N$12&lt;&gt;"Complete",'Assumptions'!$D$42&lt;&gt;"Complete"),"n.a.",0))</x:f>
        <x:v>0</x:v>
      </x:c>
      <x:c r="I124" s="39" t="n">
        <x:f>IF($N$12="Excluded",0,IF(OR($N$12&lt;&gt;"Complete",'Assumptions'!$D$42&lt;&gt;"Complete"),"n.a.",0))</x:f>
        <x:v>0</x:v>
      </x:c>
      <x:c r="J124" s="38"/>
      <x:c r="K124" s="2"/>
      <x:c r="L124" s="2"/>
      <x:c r="M124" s="2"/>
      <x:c r="N124" s="2"/>
      <x:c r="O124" s="2"/>
      <x:c r="P124" s="2"/>
      <x:c r="Q124" s="2"/>
      <x:c r="R124" s="2"/>
      <x:c r="S124" s="2"/>
      <x:c r="T124" s="2"/>
      <x:c r="U124" s="2"/>
      <x:c r="V124" s="2"/>
      <x:c r="W124" s="2"/>
      <x:c r="X124" s="2"/>
      <x:c r="Y124" s="2"/>
      <x:c r="Z124" s="2"/>
      <x:c r="AA124" s="2"/>
      <x:c r="AB124" s="2"/>
      <x:c r="AC124" s="2"/>
      <x:c r="AD124" s="2"/>
    </x:row>
    <x:row r="125" ht="22" customHeight="1">
      <x:c r="A125" s="1"/>
      <x:c r="B125" s="1"/>
      <x:c r="C125" s="2" t="str">
        <x:v>Capex</x:v>
      </x:c>
      <x:c r="D125" s="39" t="n">
        <x:f>IF($N$12="Excluded",0,IF(OR($N$12&lt;&gt;"Complete",'Assumptions'!$D$42&lt;&gt;"Complete"),"n.a.",INDEX('Initiatives'!$K$7:$K$16,$M$12)*'Assumptions'!$E$31))</x:f>
        <x:v>0</x:v>
      </x:c>
      <x:c r="E125" s="39" t="n">
        <x:f>IF($N$12="Excluded",0,IF(OR($N$12&lt;&gt;"Complete",'Assumptions'!$D$42&lt;&gt;"Complete"),"n.a.",0))</x:f>
        <x:v>0</x:v>
      </x:c>
      <x:c r="F125" s="39" t="n">
        <x:f>IF($N$12="Excluded",0,IF(OR($N$12&lt;&gt;"Complete",'Assumptions'!$D$42&lt;&gt;"Complete"),"n.a.",0))</x:f>
        <x:v>0</x:v>
      </x:c>
      <x:c r="G125" s="39" t="n">
        <x:f>IF($N$12="Excluded",0,IF(OR($N$12&lt;&gt;"Complete",'Assumptions'!$D$42&lt;&gt;"Complete"),"n.a.",0))</x:f>
        <x:v>0</x:v>
      </x:c>
      <x:c r="H125" s="39" t="n">
        <x:f>IF($N$12="Excluded",0,IF(OR($N$12&lt;&gt;"Complete",'Assumptions'!$D$42&lt;&gt;"Complete"),"n.a.",0))</x:f>
        <x:v>0</x:v>
      </x:c>
      <x:c r="I125" s="39" t="n">
        <x:f>IF($N$12="Excluded",0,IF(OR($N$12&lt;&gt;"Complete",'Assumptions'!$D$42&lt;&gt;"Complete"),"n.a.",0))</x:f>
        <x:v>0</x:v>
      </x:c>
      <x:c r="J125" s="38"/>
      <x:c r="K125" s="2"/>
      <x:c r="L125" s="2"/>
      <x:c r="M125" s="2"/>
      <x:c r="N125" s="2"/>
      <x:c r="O125" s="2"/>
      <x:c r="P125" s="2"/>
      <x:c r="Q125" s="2"/>
      <x:c r="R125" s="2"/>
      <x:c r="S125" s="2"/>
      <x:c r="T125" s="2"/>
      <x:c r="U125" s="2"/>
      <x:c r="V125" s="2"/>
      <x:c r="W125" s="2"/>
      <x:c r="X125" s="2"/>
      <x:c r="Y125" s="2"/>
      <x:c r="Z125" s="2"/>
      <x:c r="AA125" s="2"/>
      <x:c r="AB125" s="2"/>
      <x:c r="AC125" s="2"/>
      <x:c r="AD125" s="2"/>
    </x:row>
    <x:row r="126" ht="22" customHeight="1">
      <x:c r="A126" s="1"/>
      <x:c r="B126" s="1"/>
      <x:c r="C126" s="2" t="str">
        <x:v>Working capital</x:v>
      </x:c>
      <x:c r="D126" s="39" t="n">
        <x:f>IF($N$12="Excluded",0,IF(OR($N$12&lt;&gt;"Complete",'Assumptions'!$D$42&lt;&gt;"Complete"),"n.a.",INDEX('Initiatives'!$L$7:$L$16,$M$12)*'Assumptions'!$E$31))</x:f>
        <x:v>0</x:v>
      </x:c>
      <x:c r="E126" s="39" t="n">
        <x:f>IF($N$12="Excluded",0,IF(OR($N$12&lt;&gt;"Complete",'Assumptions'!$D$42&lt;&gt;"Complete"),"n.a.",0))</x:f>
        <x:v>0</x:v>
      </x:c>
      <x:c r="F126" s="39" t="n">
        <x:f>IF($N$12="Excluded",0,IF(OR($N$12&lt;&gt;"Complete",'Assumptions'!$D$42&lt;&gt;"Complete"),"n.a.",0))</x:f>
        <x:v>0</x:v>
      </x:c>
      <x:c r="G126" s="39" t="n">
        <x:f>IF($N$12="Excluded",0,IF(OR($N$12&lt;&gt;"Complete",'Assumptions'!$D$42&lt;&gt;"Complete"),"n.a.",0))</x:f>
        <x:v>0</x:v>
      </x:c>
      <x:c r="H126" s="39" t="n">
        <x:f>IF($N$12="Excluded",0,IF(OR($N$12&lt;&gt;"Complete",'Assumptions'!$D$42&lt;&gt;"Complete"),"n.a.",0))</x:f>
        <x:v>0</x:v>
      </x:c>
      <x:c r="I126" s="39" t="n">
        <x:f>IF($N$12="Excluded",0,IF(OR($N$12&lt;&gt;"Complete",'Assumptions'!$D$42&lt;&gt;"Complete"),"n.a.",0))</x:f>
        <x:v>0</x:v>
      </x:c>
      <x:c r="J126" s="38"/>
      <x:c r="K126" s="2"/>
      <x:c r="L126" s="2"/>
      <x:c r="M126" s="2"/>
      <x:c r="N126" s="2"/>
      <x:c r="O126" s="2"/>
      <x:c r="P126" s="2"/>
      <x:c r="Q126" s="2"/>
      <x:c r="R126" s="2"/>
      <x:c r="S126" s="2"/>
      <x:c r="T126" s="2"/>
      <x:c r="U126" s="2"/>
      <x:c r="V126" s="2"/>
      <x:c r="W126" s="2"/>
      <x:c r="X126" s="2"/>
      <x:c r="Y126" s="2"/>
      <x:c r="Z126" s="2"/>
      <x:c r="AA126" s="2"/>
      <x:c r="AB126" s="2"/>
      <x:c r="AC126" s="2"/>
      <x:c r="AD126" s="2"/>
    </x:row>
    <x:row r="127" ht="22" customHeight="1">
      <x:c r="A127" s="1"/>
      <x:c r="B127" s="1"/>
      <x:c r="C127" s="34" t="str">
        <x:v>Net incremental cash</x:v>
      </x:c>
      <x:c r="D127" s="42" t="n">
        <x:f>IF($N$12="Excluded",0,IF(OR($N$12&lt;&gt;"Complete",'Assumptions'!$D$42&lt;&gt;"Complete"),"n.a.",D122-D123-SUM(D124:D126)))</x:f>
        <x:v>0</x:v>
      </x:c>
      <x:c r="E127" s="42" t="n">
        <x:f>IF($N$12="Excluded",0,IF(OR($N$12&lt;&gt;"Complete",'Assumptions'!$D$42&lt;&gt;"Complete"),"n.a.",E122-E123-SUM(E124:E126)))</x:f>
        <x:v>0</x:v>
      </x:c>
      <x:c r="F127" s="42" t="n">
        <x:f>IF($N$12="Excluded",0,IF(OR($N$12&lt;&gt;"Complete",'Assumptions'!$D$42&lt;&gt;"Complete"),"n.a.",F122-F123-SUM(F124:F126)))</x:f>
        <x:v>0</x:v>
      </x:c>
      <x:c r="G127" s="42" t="n">
        <x:f>IF($N$12="Excluded",0,IF(OR($N$12&lt;&gt;"Complete",'Assumptions'!$D$42&lt;&gt;"Complete"),"n.a.",G122-G123-SUM(G124:G126)))</x:f>
        <x:v>0</x:v>
      </x:c>
      <x:c r="H127" s="42" t="n">
        <x:f>IF($N$12="Excluded",0,IF(OR($N$12&lt;&gt;"Complete",'Assumptions'!$D$42&lt;&gt;"Complete"),"n.a.",H122-H123-SUM(H124:H126)))</x:f>
        <x:v>0</x:v>
      </x:c>
      <x:c r="I127" s="42" t="n">
        <x:f>IF($N$12="Excluded",0,IF(OR($N$12&lt;&gt;"Complete",'Assumptions'!$D$42&lt;&gt;"Complete"),"n.a.",I122-I123-SUM(I124:I126)))</x:f>
        <x:v>0</x:v>
      </x:c>
      <x:c r="J127" s="43"/>
      <x:c r="K127" s="2"/>
      <x:c r="L127" s="2"/>
      <x:c r="M127" s="2"/>
      <x:c r="N127" s="2"/>
      <x:c r="O127" s="2"/>
      <x:c r="P127" s="2"/>
      <x:c r="Q127" s="2"/>
      <x:c r="R127" s="2"/>
      <x:c r="S127" s="2"/>
      <x:c r="T127" s="2"/>
      <x:c r="U127" s="2"/>
      <x:c r="V127" s="2"/>
      <x:c r="W127" s="2"/>
      <x:c r="X127" s="2"/>
      <x:c r="Y127" s="2"/>
      <x:c r="Z127" s="2"/>
      <x:c r="AA127" s="2"/>
      <x:c r="AB127" s="2"/>
      <x:c r="AC127" s="2"/>
      <x:c r="AD127" s="2"/>
    </x:row>
    <x:row r="128" ht="22" customHeight="1">
      <x:c r="A128" s="1"/>
      <x:c r="B128" s="1"/>
      <x:c r="C128" s="34" t="str">
        <x:v>Discounted incremental cash</x:v>
      </x:c>
      <x:c r="D128" s="42" t="n">
        <x:f>IF($N$12="Excluded",0,IF(OR($N$12&lt;&gt;"Complete",'Assumptions'!$D$42&lt;&gt;"Complete"),"n.a.",D127/(1+'Assumptions'!$D$11)^D$5))</x:f>
        <x:v>0</x:v>
      </x:c>
      <x:c r="E128" s="42" t="n">
        <x:f>IF($N$12="Excluded",0,IF(OR($N$12&lt;&gt;"Complete",'Assumptions'!$D$42&lt;&gt;"Complete"),"n.a.",E127/(1+'Assumptions'!$D$11)^E$5))</x:f>
        <x:v>0</x:v>
      </x:c>
      <x:c r="F128" s="42" t="n">
        <x:f>IF($N$12="Excluded",0,IF(OR($N$12&lt;&gt;"Complete",'Assumptions'!$D$42&lt;&gt;"Complete"),"n.a.",F127/(1+'Assumptions'!$D$11)^F$5))</x:f>
        <x:v>0</x:v>
      </x:c>
      <x:c r="G128" s="42" t="n">
        <x:f>IF($N$12="Excluded",0,IF(OR($N$12&lt;&gt;"Complete",'Assumptions'!$D$42&lt;&gt;"Complete"),"n.a.",G127/(1+'Assumptions'!$D$11)^G$5))</x:f>
        <x:v>0</x:v>
      </x:c>
      <x:c r="H128" s="42" t="n">
        <x:f>IF($N$12="Excluded",0,IF(OR($N$12&lt;&gt;"Complete",'Assumptions'!$D$42&lt;&gt;"Complete"),"n.a.",H127/(1+'Assumptions'!$D$11)^H$5))</x:f>
        <x:v>0</x:v>
      </x:c>
      <x:c r="I128" s="42" t="n">
        <x:f>IF($N$12="Excluded",0,IF(OR($N$12&lt;&gt;"Complete",'Assumptions'!$D$42&lt;&gt;"Complete"),"n.a.",I127/(1+'Assumptions'!$D$11)^I$5))</x:f>
        <x:v>0</x:v>
      </x:c>
      <x:c r="J128" s="44" t="n">
        <x:f>IF(COUNT(D128:I128)=6,SUM(D128:I128),"n.a.")</x:f>
        <x:v>0</x:v>
      </x:c>
      <x:c r="K128" s="2"/>
      <x:c r="L128" s="2"/>
      <x:c r="M128" s="2"/>
      <x:c r="N128" s="2"/>
      <x:c r="O128" s="2"/>
      <x:c r="P128" s="2"/>
      <x:c r="Q128" s="2"/>
      <x:c r="R128" s="2"/>
      <x:c r="S128" s="2"/>
      <x:c r="T128" s="2"/>
      <x:c r="U128" s="2"/>
      <x:c r="V128" s="2"/>
      <x:c r="W128" s="2"/>
      <x:c r="X128" s="2"/>
      <x:c r="Y128" s="2"/>
      <x:c r="Z128" s="2"/>
      <x:c r="AA128" s="2"/>
      <x:c r="AB128" s="2"/>
      <x:c r="AC128" s="2"/>
      <x:c r="AD128" s="2"/>
    </x:row>
    <x:row r="129" ht="22" customHeight="1">
      <x:c r="A129" s="1"/>
      <x:c r="B129" s="1"/>
      <x:c r="C129" s="2"/>
      <x:c r="D129" s="38"/>
      <x:c r="E129" s="38"/>
      <x:c r="F129" s="38"/>
      <x:c r="G129" s="38"/>
      <x:c r="H129" s="38"/>
      <x:c r="I129" s="38"/>
      <x:c r="J129" s="38"/>
      <x:c r="K129" s="2"/>
      <x:c r="L129" s="2"/>
      <x:c r="M129" s="2"/>
      <x:c r="N129" s="2"/>
      <x:c r="O129" s="2"/>
      <x:c r="P129" s="2"/>
      <x:c r="Q129" s="2"/>
      <x:c r="R129" s="2"/>
      <x:c r="S129" s="2"/>
      <x:c r="T129" s="2"/>
      <x:c r="U129" s="2"/>
      <x:c r="V129" s="2"/>
      <x:c r="W129" s="2"/>
      <x:c r="X129" s="2"/>
      <x:c r="Y129" s="2"/>
      <x:c r="Z129" s="2"/>
      <x:c r="AA129" s="2"/>
      <x:c r="AB129" s="2"/>
      <x:c r="AC129" s="2"/>
      <x:c r="AD129" s="2"/>
    </x:row>
    <x:row r="130" ht="22" customHeight="1">
      <x:c r="A130" s="1"/>
      <x:c r="B130" s="1"/>
      <x:c r="C130" s="2"/>
      <x:c r="D130" s="38"/>
      <x:c r="E130" s="38"/>
      <x:c r="F130" s="38"/>
      <x:c r="G130" s="38"/>
      <x:c r="H130" s="38"/>
      <x:c r="I130" s="38"/>
      <x:c r="J130" s="38"/>
      <x:c r="K130" s="2"/>
      <x:c r="L130" s="2"/>
      <x:c r="M130" s="2"/>
      <x:c r="N130" s="2"/>
      <x:c r="O130" s="2"/>
      <x:c r="P130" s="2"/>
      <x:c r="Q130" s="2"/>
      <x:c r="R130" s="2"/>
      <x:c r="S130" s="2"/>
      <x:c r="T130" s="2"/>
      <x:c r="U130" s="2"/>
      <x:c r="V130" s="2"/>
      <x:c r="W130" s="2"/>
      <x:c r="X130" s="2"/>
      <x:c r="Y130" s="2"/>
      <x:c r="Z130" s="2"/>
      <x:c r="AA130" s="2"/>
      <x:c r="AB130" s="2"/>
      <x:c r="AC130" s="2"/>
      <x:c r="AD130" s="2"/>
    </x:row>
    <x:row r="131" ht="22" customHeight="1">
      <x:c r="A131" s="1"/>
      <x:c r="B131" s="1"/>
      <x:c r="C131" s="2"/>
      <x:c r="D131" s="38"/>
      <x:c r="E131" s="38"/>
      <x:c r="F131" s="38"/>
      <x:c r="G131" s="38"/>
      <x:c r="H131" s="38"/>
      <x:c r="I131" s="38"/>
      <x:c r="J131" s="38"/>
      <x:c r="K131" s="2"/>
      <x:c r="L131" s="2"/>
      <x:c r="M131" s="2"/>
      <x:c r="N131" s="2"/>
      <x:c r="O131" s="2"/>
      <x:c r="P131" s="2"/>
      <x:c r="Q131" s="2"/>
      <x:c r="R131" s="2"/>
      <x:c r="S131" s="2"/>
      <x:c r="T131" s="2"/>
      <x:c r="U131" s="2"/>
      <x:c r="V131" s="2"/>
      <x:c r="W131" s="2"/>
      <x:c r="X131" s="2"/>
      <x:c r="Y131" s="2"/>
      <x:c r="Z131" s="2"/>
      <x:c r="AA131" s="2"/>
      <x:c r="AB131" s="2"/>
      <x:c r="AC131" s="2"/>
      <x:c r="AD131" s="2"/>
    </x:row>
    <x:row r="132" ht="22" customHeight="1">
      <x:c r="A132" s="1"/>
      <x:c r="B132" s="1"/>
      <x:c r="C132" s="2"/>
      <x:c r="D132" s="38"/>
      <x:c r="E132" s="38"/>
      <x:c r="F132" s="38"/>
      <x:c r="G132" s="38"/>
      <x:c r="H132" s="38"/>
      <x:c r="I132" s="38"/>
      <x:c r="J132" s="38"/>
      <x:c r="K132" s="2"/>
      <x:c r="L132" s="2"/>
      <x:c r="M132" s="2"/>
      <x:c r="N132" s="2"/>
      <x:c r="O132" s="2"/>
      <x:c r="P132" s="2"/>
      <x:c r="Q132" s="2"/>
      <x:c r="R132" s="2"/>
      <x:c r="S132" s="2"/>
      <x:c r="T132" s="2"/>
      <x:c r="U132" s="2"/>
      <x:c r="V132" s="2"/>
      <x:c r="W132" s="2"/>
      <x:c r="X132" s="2"/>
      <x:c r="Y132" s="2"/>
      <x:c r="Z132" s="2"/>
      <x:c r="AA132" s="2"/>
      <x:c r="AB132" s="2"/>
      <x:c r="AC132" s="2"/>
      <x:c r="AD132" s="2"/>
    </x:row>
    <x:row r="133" ht="22" customHeight="1">
      <x:c r="A133" s="1"/>
      <x:c r="B133" s="1"/>
      <x:c r="C133" s="31" t="str">
        <x:v>S07</x:v>
      </x:c>
      <x:c r="D133" s="40" t="str">
        <x:f>IF($M$13=0,"Invalid ID",INDEX('Initiatives'!$D$7:$D$16,$M$13))</x:f>
      </x:c>
      <x:c r="E133" s="41"/>
      <x:c r="F133" s="41"/>
      <x:c r="G133" s="41"/>
      <x:c r="H133" s="41"/>
      <x:c r="I133" s="41"/>
      <x:c r="J133" s="41"/>
      <x:c r="K133" s="2"/>
      <x:c r="L133" s="2"/>
      <x:c r="M133" s="2"/>
      <x:c r="N133" s="2"/>
      <x:c r="O133" s="2"/>
      <x:c r="P133" s="2"/>
      <x:c r="Q133" s="2"/>
      <x:c r="R133" s="2"/>
      <x:c r="S133" s="2"/>
      <x:c r="T133" s="2"/>
      <x:c r="U133" s="2"/>
      <x:c r="V133" s="2"/>
      <x:c r="W133" s="2"/>
      <x:c r="X133" s="2"/>
      <x:c r="Y133" s="2"/>
      <x:c r="Z133" s="2"/>
      <x:c r="AA133" s="2"/>
      <x:c r="AB133" s="2"/>
      <x:c r="AC133" s="2"/>
      <x:c r="AD133" s="2"/>
    </x:row>
    <x:row r="134" ht="22" customHeight="1">
      <x:c r="A134" s="1"/>
      <x:c r="B134" s="1"/>
      <x:c r="C134" s="2" t="str">
        <x:v>Capture fraction</x:v>
      </x:c>
      <x:c r="D134" s="33" t="n">
        <x:f>IF($N$13="Excluded",0,IF(OR($N$13&lt;&gt;"Complete",'Assumptions'!$D$42&lt;&gt;"Complete"),"n.a.",0))</x:f>
        <x:v>0</x:v>
      </x:c>
      <x:c r="E134" s="33" t="n">
        <x:f>IF($N$13="Excluded",0,IF(OR($N$13&lt;&gt;"Complete",'Assumptions'!$D$42&lt;&gt;"Complete"),"n.a.",(IF(INDEX('Initiatives'!$N$7:$N$16,$M$13)=0,MAX(0,12-(INDEX('Initiatives'!$M$7:$M$16,$M$13)-1+'Assumptions'!$E$34)),MIN(MAX(0,12-(INDEX('Initiatives'!$M$7:$M$16,$M$13)-1+'Assumptions'!$E$34)),INDEX('Initiatives'!$N$7:$N$16,$M$13))^2/(2*MAX(1,INDEX('Initiatives'!$N$7:$N$16,$M$13)))+MAX(0,MAX(0,12-(INDEX('Initiatives'!$M$7:$M$16,$M$13)-1+'Assumptions'!$E$34))-INDEX('Initiatives'!$N$7:$N$16,$M$13)))-IF(INDEX('Initiatives'!$N$7:$N$16,$M$13)=0,MAX(0,0-(INDEX('Initiatives'!$M$7:$M$16,$M$13)-1+'Assumptions'!$E$34)),MIN(MAX(0,0-(INDEX('Initiatives'!$M$7:$M$16,$M$13)-1+'Assumptions'!$E$34)),INDEX('Initiatives'!$N$7:$N$16,$M$13))^2/(2*MAX(1,INDEX('Initiatives'!$N$7:$N$16,$M$13)))+MAX(0,MAX(0,0-(INDEX('Initiatives'!$M$7:$M$16,$M$13)-1+'Assumptions'!$E$34))-INDEX('Initiatives'!$N$7:$N$16,$M$13))))/12))</x:f>
        <x:v>0</x:v>
      </x:c>
      <x:c r="F134" s="33" t="n">
        <x:f>IF($N$13="Excluded",0,IF(OR($N$13&lt;&gt;"Complete",'Assumptions'!$D$42&lt;&gt;"Complete"),"n.a.",(IF(INDEX('Initiatives'!$N$7:$N$16,$M$13)=0,MAX(0,24-(INDEX('Initiatives'!$M$7:$M$16,$M$13)-1+'Assumptions'!$E$34)),MIN(MAX(0,24-(INDEX('Initiatives'!$M$7:$M$16,$M$13)-1+'Assumptions'!$E$34)),INDEX('Initiatives'!$N$7:$N$16,$M$13))^2/(2*MAX(1,INDEX('Initiatives'!$N$7:$N$16,$M$13)))+MAX(0,MAX(0,24-(INDEX('Initiatives'!$M$7:$M$16,$M$13)-1+'Assumptions'!$E$34))-INDEX('Initiatives'!$N$7:$N$16,$M$13)))-IF(INDEX('Initiatives'!$N$7:$N$16,$M$13)=0,MAX(0,12-(INDEX('Initiatives'!$M$7:$M$16,$M$13)-1+'Assumptions'!$E$34)),MIN(MAX(0,12-(INDEX('Initiatives'!$M$7:$M$16,$M$13)-1+'Assumptions'!$E$34)),INDEX('Initiatives'!$N$7:$N$16,$M$13))^2/(2*MAX(1,INDEX('Initiatives'!$N$7:$N$16,$M$13)))+MAX(0,MAX(0,12-(INDEX('Initiatives'!$M$7:$M$16,$M$13)-1+'Assumptions'!$E$34))-INDEX('Initiatives'!$N$7:$N$16,$M$13))))/12))</x:f>
        <x:v>0</x:v>
      </x:c>
      <x:c r="G134" s="33" t="n">
        <x:f>IF($N$13="Excluded",0,IF(OR($N$13&lt;&gt;"Complete",'Assumptions'!$D$42&lt;&gt;"Complete"),"n.a.",(IF(INDEX('Initiatives'!$N$7:$N$16,$M$13)=0,MAX(0,36-(INDEX('Initiatives'!$M$7:$M$16,$M$13)-1+'Assumptions'!$E$34)),MIN(MAX(0,36-(INDEX('Initiatives'!$M$7:$M$16,$M$13)-1+'Assumptions'!$E$34)),INDEX('Initiatives'!$N$7:$N$16,$M$13))^2/(2*MAX(1,INDEX('Initiatives'!$N$7:$N$16,$M$13)))+MAX(0,MAX(0,36-(INDEX('Initiatives'!$M$7:$M$16,$M$13)-1+'Assumptions'!$E$34))-INDEX('Initiatives'!$N$7:$N$16,$M$13)))-IF(INDEX('Initiatives'!$N$7:$N$16,$M$13)=0,MAX(0,24-(INDEX('Initiatives'!$M$7:$M$16,$M$13)-1+'Assumptions'!$E$34)),MIN(MAX(0,24-(INDEX('Initiatives'!$M$7:$M$16,$M$13)-1+'Assumptions'!$E$34)),INDEX('Initiatives'!$N$7:$N$16,$M$13))^2/(2*MAX(1,INDEX('Initiatives'!$N$7:$N$16,$M$13)))+MAX(0,MAX(0,24-(INDEX('Initiatives'!$M$7:$M$16,$M$13)-1+'Assumptions'!$E$34))-INDEX('Initiatives'!$N$7:$N$16,$M$13))))/12))</x:f>
        <x:v>0</x:v>
      </x:c>
      <x:c r="H134" s="33" t="n">
        <x:f>IF($N$13="Excluded",0,IF(OR($N$13&lt;&gt;"Complete",'Assumptions'!$D$42&lt;&gt;"Complete"),"n.a.",(IF(INDEX('Initiatives'!$N$7:$N$16,$M$13)=0,MAX(0,48-(INDEX('Initiatives'!$M$7:$M$16,$M$13)-1+'Assumptions'!$E$34)),MIN(MAX(0,48-(INDEX('Initiatives'!$M$7:$M$16,$M$13)-1+'Assumptions'!$E$34)),INDEX('Initiatives'!$N$7:$N$16,$M$13))^2/(2*MAX(1,INDEX('Initiatives'!$N$7:$N$16,$M$13)))+MAX(0,MAX(0,48-(INDEX('Initiatives'!$M$7:$M$16,$M$13)-1+'Assumptions'!$E$34))-INDEX('Initiatives'!$N$7:$N$16,$M$13)))-IF(INDEX('Initiatives'!$N$7:$N$16,$M$13)=0,MAX(0,36-(INDEX('Initiatives'!$M$7:$M$16,$M$13)-1+'Assumptions'!$E$34)),MIN(MAX(0,36-(INDEX('Initiatives'!$M$7:$M$16,$M$13)-1+'Assumptions'!$E$34)),INDEX('Initiatives'!$N$7:$N$16,$M$13))^2/(2*MAX(1,INDEX('Initiatives'!$N$7:$N$16,$M$13)))+MAX(0,MAX(0,36-(INDEX('Initiatives'!$M$7:$M$16,$M$13)-1+'Assumptions'!$E$34))-INDEX('Initiatives'!$N$7:$N$16,$M$13))))/12))</x:f>
        <x:v>0</x:v>
      </x:c>
      <x:c r="I134" s="33" t="n">
        <x:f>IF($N$13="Excluded",0,IF(OR($N$13&lt;&gt;"Complete",'Assumptions'!$D$42&lt;&gt;"Complete"),"n.a.",(IF(INDEX('Initiatives'!$N$7:$N$16,$M$13)=0,MAX(0,60-(INDEX('Initiatives'!$M$7:$M$16,$M$13)-1+'Assumptions'!$E$34)),MIN(MAX(0,60-(INDEX('Initiatives'!$M$7:$M$16,$M$13)-1+'Assumptions'!$E$34)),INDEX('Initiatives'!$N$7:$N$16,$M$13))^2/(2*MAX(1,INDEX('Initiatives'!$N$7:$N$16,$M$13)))+MAX(0,MAX(0,60-(INDEX('Initiatives'!$M$7:$M$16,$M$13)-1+'Assumptions'!$E$34))-INDEX('Initiatives'!$N$7:$N$16,$M$13)))-IF(INDEX('Initiatives'!$N$7:$N$16,$M$13)=0,MAX(0,48-(INDEX('Initiatives'!$M$7:$M$16,$M$13)-1+'Assumptions'!$E$34)),MIN(MAX(0,48-(INDEX('Initiatives'!$M$7:$M$16,$M$13)-1+'Assumptions'!$E$34)),INDEX('Initiatives'!$N$7:$N$16,$M$13))^2/(2*MAX(1,INDEX('Initiatives'!$N$7:$N$16,$M$13)))+MAX(0,MAX(0,48-(INDEX('Initiatives'!$M$7:$M$16,$M$13)-1+'Assumptions'!$E$34))-INDEX('Initiatives'!$N$7:$N$16,$M$13))))/12))</x:f>
        <x:v>0</x:v>
      </x:c>
      <x:c r="J134" s="38"/>
      <x:c r="K134" s="2"/>
      <x:c r="L134" s="2"/>
      <x:c r="M134" s="2"/>
      <x:c r="N134" s="2"/>
      <x:c r="O134" s="2"/>
      <x:c r="P134" s="2"/>
      <x:c r="Q134" s="2"/>
      <x:c r="R134" s="2"/>
      <x:c r="S134" s="2"/>
      <x:c r="T134" s="2"/>
      <x:c r="U134" s="2"/>
      <x:c r="V134" s="2"/>
      <x:c r="W134" s="2"/>
      <x:c r="X134" s="2"/>
      <x:c r="Y134" s="2"/>
      <x:c r="Z134" s="2"/>
      <x:c r="AA134" s="2"/>
      <x:c r="AB134" s="2"/>
      <x:c r="AC134" s="2"/>
      <x:c r="AD134" s="2"/>
    </x:row>
    <x:row r="135" ht="22" customHeight="1">
      <x:c r="A135" s="1"/>
      <x:c r="B135" s="1"/>
      <x:c r="C135" s="2" t="str">
        <x:v>Revenue contribution</x:v>
      </x:c>
      <x:c r="D135" s="39" t="n">
        <x:f>IF($N$13="Excluded",0,IF(OR($N$13&lt;&gt;"Complete",'Assumptions'!$D$42&lt;&gt;"Complete"),"n.a.",D134*INDEX('Initiatives'!$F$7:$F$16,$M$13)*INDEX('Initiatives'!$G$7:$G$16,$M$13)*'Assumptions'!E$16))</x:f>
        <x:v>0</x:v>
      </x:c>
      <x:c r="E135" s="39" t="n">
        <x:f>IF($N$13="Excluded",0,IF(OR($N$13&lt;&gt;"Complete",'Assumptions'!$D$42&lt;&gt;"Complete"),"n.a.",E134*INDEX('Initiatives'!$F$7:$F$16,$M$13)*INDEX('Initiatives'!$G$7:$G$16,$M$13)*'Assumptions'!F$16))</x:f>
        <x:v>0</x:v>
      </x:c>
      <x:c r="F135" s="39" t="n">
        <x:f>IF($N$13="Excluded",0,IF(OR($N$13&lt;&gt;"Complete",'Assumptions'!$D$42&lt;&gt;"Complete"),"n.a.",F134*INDEX('Initiatives'!$F$7:$F$16,$M$13)*INDEX('Initiatives'!$G$7:$G$16,$M$13)*'Assumptions'!G$16))</x:f>
        <x:v>0</x:v>
      </x:c>
      <x:c r="G135" s="39" t="n">
        <x:f>IF($N$13="Excluded",0,IF(OR($N$13&lt;&gt;"Complete",'Assumptions'!$D$42&lt;&gt;"Complete"),"n.a.",G134*INDEX('Initiatives'!$F$7:$F$16,$M$13)*INDEX('Initiatives'!$G$7:$G$16,$M$13)*'Assumptions'!H$16))</x:f>
        <x:v>0</x:v>
      </x:c>
      <x:c r="H135" s="39" t="n">
        <x:f>IF($N$13="Excluded",0,IF(OR($N$13&lt;&gt;"Complete",'Assumptions'!$D$42&lt;&gt;"Complete"),"n.a.",H134*INDEX('Initiatives'!$F$7:$F$16,$M$13)*INDEX('Initiatives'!$G$7:$G$16,$M$13)*'Assumptions'!I$16))</x:f>
        <x:v>0</x:v>
      </x:c>
      <x:c r="I135" s="39" t="n">
        <x:f>IF($N$13="Excluded",0,IF(OR($N$13&lt;&gt;"Complete",'Assumptions'!$D$42&lt;&gt;"Complete"),"n.a.",I134*INDEX('Initiatives'!$F$7:$F$16,$M$13)*INDEX('Initiatives'!$G$7:$G$16,$M$13)*'Assumptions'!J$16))</x:f>
        <x:v>0</x:v>
      </x:c>
      <x:c r="J135" s="38"/>
      <x:c r="K135" s="2"/>
      <x:c r="L135" s="2"/>
      <x:c r="M135" s="2"/>
      <x:c r="N135" s="2"/>
      <x:c r="O135" s="2"/>
      <x:c r="P135" s="2"/>
      <x:c r="Q135" s="2"/>
      <x:c r="R135" s="2"/>
      <x:c r="S135" s="2"/>
      <x:c r="T135" s="2"/>
      <x:c r="U135" s="2"/>
      <x:c r="V135" s="2"/>
      <x:c r="W135" s="2"/>
      <x:c r="X135" s="2"/>
      <x:c r="Y135" s="2"/>
      <x:c r="Z135" s="2"/>
      <x:c r="AA135" s="2"/>
      <x:c r="AB135" s="2"/>
      <x:c r="AC135" s="2"/>
      <x:c r="AD135" s="2"/>
    </x:row>
    <x:row r="136" ht="22" customHeight="1">
      <x:c r="A136" s="1"/>
      <x:c r="B136" s="1"/>
      <x:c r="C136" s="2" t="str">
        <x:v>Cost savings</x:v>
      </x:c>
      <x:c r="D136" s="39" t="n">
        <x:f>IF($N$13="Excluded",0,IF(OR($N$13&lt;&gt;"Complete",'Assumptions'!$D$42&lt;&gt;"Complete"),"n.a.",D134*INDEX('Initiatives'!$H$7:$H$16,$M$13)*'Assumptions'!E$19))</x:f>
        <x:v>0</x:v>
      </x:c>
      <x:c r="E136" s="39" t="n">
        <x:f>IF($N$13="Excluded",0,IF(OR($N$13&lt;&gt;"Complete",'Assumptions'!$D$42&lt;&gt;"Complete"),"n.a.",E134*INDEX('Initiatives'!$H$7:$H$16,$M$13)*'Assumptions'!F$19))</x:f>
        <x:v>0</x:v>
      </x:c>
      <x:c r="F136" s="39" t="n">
        <x:f>IF($N$13="Excluded",0,IF(OR($N$13&lt;&gt;"Complete",'Assumptions'!$D$42&lt;&gt;"Complete"),"n.a.",F134*INDEX('Initiatives'!$H$7:$H$16,$M$13)*'Assumptions'!G$19))</x:f>
        <x:v>0</x:v>
      </x:c>
      <x:c r="G136" s="39" t="n">
        <x:f>IF($N$13="Excluded",0,IF(OR($N$13&lt;&gt;"Complete",'Assumptions'!$D$42&lt;&gt;"Complete"),"n.a.",G134*INDEX('Initiatives'!$H$7:$H$16,$M$13)*'Assumptions'!H$19))</x:f>
        <x:v>0</x:v>
      </x:c>
      <x:c r="H136" s="39" t="n">
        <x:f>IF($N$13="Excluded",0,IF(OR($N$13&lt;&gt;"Complete",'Assumptions'!$D$42&lt;&gt;"Complete"),"n.a.",H134*INDEX('Initiatives'!$H$7:$H$16,$M$13)*'Assumptions'!I$19))</x:f>
        <x:v>0</x:v>
      </x:c>
      <x:c r="I136" s="39" t="n">
        <x:f>IF($N$13="Excluded",0,IF(OR($N$13&lt;&gt;"Complete",'Assumptions'!$D$42&lt;&gt;"Complete"),"n.a.",I134*INDEX('Initiatives'!$H$7:$H$16,$M$13)*'Assumptions'!J$19))</x:f>
        <x:v>0</x:v>
      </x:c>
      <x:c r="J136" s="38"/>
      <x:c r="K136" s="2"/>
      <x:c r="L136" s="2"/>
      <x:c r="M136" s="2"/>
      <x:c r="N136" s="2"/>
      <x:c r="O136" s="2"/>
      <x:c r="P136" s="2"/>
      <x:c r="Q136" s="2"/>
      <x:c r="R136" s="2"/>
      <x:c r="S136" s="2"/>
      <x:c r="T136" s="2"/>
      <x:c r="U136" s="2"/>
      <x:c r="V136" s="2"/>
      <x:c r="W136" s="2"/>
      <x:c r="X136" s="2"/>
      <x:c r="Y136" s="2"/>
      <x:c r="Z136" s="2"/>
      <x:c r="AA136" s="2"/>
      <x:c r="AB136" s="2"/>
      <x:c r="AC136" s="2"/>
      <x:c r="AD136" s="2"/>
    </x:row>
    <x:row r="137" ht="22" customHeight="1">
      <x:c r="A137" s="1"/>
      <x:c r="B137" s="1"/>
      <x:c r="C137" s="2" t="str">
        <x:v>Gross synergy</x:v>
      </x:c>
      <x:c r="D137" s="39" t="n">
        <x:f>IF($N$13="Excluded",0,IF(OR($N$13&lt;&gt;"Complete",'Assumptions'!$D$42&lt;&gt;"Complete"),"n.a.",SUM(D135:D136)))</x:f>
        <x:v>0</x:v>
      </x:c>
      <x:c r="E137" s="39" t="n">
        <x:f>IF($N$13="Excluded",0,IF(OR($N$13&lt;&gt;"Complete",'Assumptions'!$D$42&lt;&gt;"Complete"),"n.a.",SUM(E135:E136)))</x:f>
        <x:v>0</x:v>
      </x:c>
      <x:c r="F137" s="39" t="n">
        <x:f>IF($N$13="Excluded",0,IF(OR($N$13&lt;&gt;"Complete",'Assumptions'!$D$42&lt;&gt;"Complete"),"n.a.",SUM(F135:F136)))</x:f>
        <x:v>0</x:v>
      </x:c>
      <x:c r="G137" s="39" t="n">
        <x:f>IF($N$13="Excluded",0,IF(OR($N$13&lt;&gt;"Complete",'Assumptions'!$D$42&lt;&gt;"Complete"),"n.a.",SUM(G135:G136)))</x:f>
        <x:v>0</x:v>
      </x:c>
      <x:c r="H137" s="39" t="n">
        <x:f>IF($N$13="Excluded",0,IF(OR($N$13&lt;&gt;"Complete",'Assumptions'!$D$42&lt;&gt;"Complete"),"n.a.",SUM(H135:H136)))</x:f>
        <x:v>0</x:v>
      </x:c>
      <x:c r="I137" s="39" t="n">
        <x:f>IF($N$13="Excluded",0,IF(OR($N$13&lt;&gt;"Complete",'Assumptions'!$D$42&lt;&gt;"Complete"),"n.a.",SUM(I135:I136)))</x:f>
        <x:v>0</x:v>
      </x:c>
      <x:c r="J137" s="38"/>
      <x:c r="K137" s="2"/>
      <x:c r="L137" s="2"/>
      <x:c r="M137" s="2"/>
      <x:c r="N137" s="2"/>
      <x:c r="O137" s="2"/>
      <x:c r="P137" s="2"/>
      <x:c r="Q137" s="2"/>
      <x:c r="R137" s="2"/>
      <x:c r="S137" s="2"/>
      <x:c r="T137" s="2"/>
      <x:c r="U137" s="2"/>
      <x:c r="V137" s="2"/>
      <x:c r="W137" s="2"/>
      <x:c r="X137" s="2"/>
      <x:c r="Y137" s="2"/>
      <x:c r="Z137" s="2"/>
      <x:c r="AA137" s="2"/>
      <x:c r="AB137" s="2"/>
      <x:c r="AC137" s="2"/>
      <x:c r="AD137" s="2"/>
    </x:row>
    <x:row r="138" ht="22" customHeight="1">
      <x:c r="A138" s="1"/>
      <x:c r="B138" s="1"/>
      <x:c r="C138" s="2" t="str">
        <x:v>Risk-adjusted synergy</x:v>
      </x:c>
      <x:c r="D138" s="39" t="n">
        <x:f>IF($N$13="Excluded",0,IF(OR($N$13&lt;&gt;"Complete",'Assumptions'!$D$42&lt;&gt;"Complete"),"n.a.",D137*MIN(1,INDEX('Initiatives'!$O$7:$O$16,$M$13)*'Assumptions'!E$25)))</x:f>
        <x:v>0</x:v>
      </x:c>
      <x:c r="E138" s="39" t="n">
        <x:f>IF($N$13="Excluded",0,IF(OR($N$13&lt;&gt;"Complete",'Assumptions'!$D$42&lt;&gt;"Complete"),"n.a.",E137*MIN(1,INDEX('Initiatives'!$O$7:$O$16,$M$13)*'Assumptions'!F$25)))</x:f>
        <x:v>0</x:v>
      </x:c>
      <x:c r="F138" s="39" t="n">
        <x:f>IF($N$13="Excluded",0,IF(OR($N$13&lt;&gt;"Complete",'Assumptions'!$D$42&lt;&gt;"Complete"),"n.a.",F137*MIN(1,INDEX('Initiatives'!$O$7:$O$16,$M$13)*'Assumptions'!G$25)))</x:f>
        <x:v>0</x:v>
      </x:c>
      <x:c r="G138" s="39" t="n">
        <x:f>IF($N$13="Excluded",0,IF(OR($N$13&lt;&gt;"Complete",'Assumptions'!$D$42&lt;&gt;"Complete"),"n.a.",G137*MIN(1,INDEX('Initiatives'!$O$7:$O$16,$M$13)*'Assumptions'!H$25)))</x:f>
        <x:v>0</x:v>
      </x:c>
      <x:c r="H138" s="39" t="n">
        <x:f>IF($N$13="Excluded",0,IF(OR($N$13&lt;&gt;"Complete",'Assumptions'!$D$42&lt;&gt;"Complete"),"n.a.",H137*MIN(1,INDEX('Initiatives'!$O$7:$O$16,$M$13)*'Assumptions'!I$25)))</x:f>
        <x:v>0</x:v>
      </x:c>
      <x:c r="I138" s="39" t="n">
        <x:f>IF($N$13="Excluded",0,IF(OR($N$13&lt;&gt;"Complete",'Assumptions'!$D$42&lt;&gt;"Complete"),"n.a.",I137*MIN(1,INDEX('Initiatives'!$O$7:$O$16,$M$13)*'Assumptions'!J$25)))</x:f>
        <x:v>0</x:v>
      </x:c>
      <x:c r="J138" s="38"/>
      <x:c r="K138" s="2"/>
      <x:c r="L138" s="2"/>
      <x:c r="M138" s="2"/>
      <x:c r="N138" s="2"/>
      <x:c r="O138" s="2"/>
      <x:c r="P138" s="2"/>
      <x:c r="Q138" s="2"/>
      <x:c r="R138" s="2"/>
      <x:c r="S138" s="2"/>
      <x:c r="T138" s="2"/>
      <x:c r="U138" s="2"/>
      <x:c r="V138" s="2"/>
      <x:c r="W138" s="2"/>
      <x:c r="X138" s="2"/>
      <x:c r="Y138" s="2"/>
      <x:c r="Z138" s="2"/>
      <x:c r="AA138" s="2"/>
      <x:c r="AB138" s="2"/>
      <x:c r="AC138" s="2"/>
      <x:c r="AD138" s="2"/>
    </x:row>
    <x:row r="139" ht="22" customHeight="1">
      <x:c r="A139" s="1"/>
      <x:c r="B139" s="1"/>
      <x:c r="C139" s="2" t="str">
        <x:v>Dis-synergies</x:v>
      </x:c>
      <x:c r="D139" s="39" t="n">
        <x:f>IF($N$13="Excluded",0,IF(OR($N$13&lt;&gt;"Complete",'Assumptions'!$D$42&lt;&gt;"Complete"),"n.a.",0))</x:f>
        <x:v>0</x:v>
      </x:c>
      <x:c r="E139" s="39" t="n">
        <x:f>IF($N$13="Excluded",0,IF(OR($N$13&lt;&gt;"Complete",'Assumptions'!$D$42&lt;&gt;"Complete"),"n.a.",INDEX('Initiatives'!$I$7:$I$16,$M$13)*'Assumptions'!F$22))</x:f>
        <x:v>0</x:v>
      </x:c>
      <x:c r="F139" s="39" t="n">
        <x:f>IF($N$13="Excluded",0,IF(OR($N$13&lt;&gt;"Complete",'Assumptions'!$D$42&lt;&gt;"Complete"),"n.a.",INDEX('Initiatives'!$I$7:$I$16,$M$13)*'Assumptions'!G$22))</x:f>
        <x:v>0</x:v>
      </x:c>
      <x:c r="G139" s="39" t="n">
        <x:f>IF($N$13="Excluded",0,IF(OR($N$13&lt;&gt;"Complete",'Assumptions'!$D$42&lt;&gt;"Complete"),"n.a.",INDEX('Initiatives'!$I$7:$I$16,$M$13)*'Assumptions'!H$22))</x:f>
        <x:v>0</x:v>
      </x:c>
      <x:c r="H139" s="39" t="n">
        <x:f>IF($N$13="Excluded",0,IF(OR($N$13&lt;&gt;"Complete",'Assumptions'!$D$42&lt;&gt;"Complete"),"n.a.",INDEX('Initiatives'!$I$7:$I$16,$M$13)*'Assumptions'!I$22))</x:f>
        <x:v>0</x:v>
      </x:c>
      <x:c r="I139" s="39" t="n">
        <x:f>IF($N$13="Excluded",0,IF(OR($N$13&lt;&gt;"Complete",'Assumptions'!$D$42&lt;&gt;"Complete"),"n.a.",INDEX('Initiatives'!$I$7:$I$16,$M$13)*'Assumptions'!J$22))</x:f>
        <x:v>0</x:v>
      </x:c>
      <x:c r="J139" s="38"/>
      <x:c r="K139" s="2"/>
      <x:c r="L139" s="2"/>
      <x:c r="M139" s="2"/>
      <x:c r="N139" s="2"/>
      <x:c r="O139" s="2"/>
      <x:c r="P139" s="2"/>
      <x:c r="Q139" s="2"/>
      <x:c r="R139" s="2"/>
      <x:c r="S139" s="2"/>
      <x:c r="T139" s="2"/>
      <x:c r="U139" s="2"/>
      <x:c r="V139" s="2"/>
      <x:c r="W139" s="2"/>
      <x:c r="X139" s="2"/>
      <x:c r="Y139" s="2"/>
      <x:c r="Z139" s="2"/>
      <x:c r="AA139" s="2"/>
      <x:c r="AB139" s="2"/>
      <x:c r="AC139" s="2"/>
      <x:c r="AD139" s="2"/>
    </x:row>
    <x:row r="140" ht="22" customHeight="1">
      <x:c r="A140" s="1"/>
      <x:c r="B140" s="1"/>
      <x:c r="C140" s="2" t="str">
        <x:v>Net operating benefit</x:v>
      </x:c>
      <x:c r="D140" s="39" t="n">
        <x:f>IF($N$13="Excluded",0,IF(OR($N$13&lt;&gt;"Complete",'Assumptions'!$D$42&lt;&gt;"Complete"),"n.a.",D138-D139))</x:f>
        <x:v>0</x:v>
      </x:c>
      <x:c r="E140" s="39" t="n">
        <x:f>IF($N$13="Excluded",0,IF(OR($N$13&lt;&gt;"Complete",'Assumptions'!$D$42&lt;&gt;"Complete"),"n.a.",E138-E139))</x:f>
        <x:v>0</x:v>
      </x:c>
      <x:c r="F140" s="39" t="n">
        <x:f>IF($N$13="Excluded",0,IF(OR($N$13&lt;&gt;"Complete",'Assumptions'!$D$42&lt;&gt;"Complete"),"n.a.",F138-F139))</x:f>
        <x:v>0</x:v>
      </x:c>
      <x:c r="G140" s="39" t="n">
        <x:f>IF($N$13="Excluded",0,IF(OR($N$13&lt;&gt;"Complete",'Assumptions'!$D$42&lt;&gt;"Complete"),"n.a.",G138-G139))</x:f>
        <x:v>0</x:v>
      </x:c>
      <x:c r="H140" s="39" t="n">
        <x:f>IF($N$13="Excluded",0,IF(OR($N$13&lt;&gt;"Complete",'Assumptions'!$D$42&lt;&gt;"Complete"),"n.a.",H138-H139))</x:f>
        <x:v>0</x:v>
      </x:c>
      <x:c r="I140" s="39" t="n">
        <x:f>IF($N$13="Excluded",0,IF(OR($N$13&lt;&gt;"Complete",'Assumptions'!$D$42&lt;&gt;"Complete"),"n.a.",I138-I139))</x:f>
        <x:v>0</x:v>
      </x:c>
      <x:c r="J140" s="38"/>
      <x:c r="K140" s="2"/>
      <x:c r="L140" s="2"/>
      <x:c r="M140" s="2"/>
      <x:c r="N140" s="2"/>
      <x:c r="O140" s="2"/>
      <x:c r="P140" s="2"/>
      <x:c r="Q140" s="2"/>
      <x:c r="R140" s="2"/>
      <x:c r="S140" s="2"/>
      <x:c r="T140" s="2"/>
      <x:c r="U140" s="2"/>
      <x:c r="V140" s="2"/>
      <x:c r="W140" s="2"/>
      <x:c r="X140" s="2"/>
      <x:c r="Y140" s="2"/>
      <x:c r="Z140" s="2"/>
      <x:c r="AA140" s="2"/>
      <x:c r="AB140" s="2"/>
      <x:c r="AC140" s="2"/>
      <x:c r="AD140" s="2"/>
    </x:row>
    <x:row r="141" ht="22" customHeight="1">
      <x:c r="A141" s="1"/>
      <x:c r="B141" s="1"/>
      <x:c r="C141" s="2" t="str">
        <x:v>Cash tax expense / (benefit)</x:v>
      </x:c>
      <x:c r="D141" s="39" t="n">
        <x:f>IF($N$13="Excluded",0,IF(OR($N$13&lt;&gt;"Complete",'Assumptions'!$D$42&lt;&gt;"Complete"),"n.a.",(MAX(0,D140)-MAX(0,-D140)*'Assumptions'!$D$10)*INDEX('Initiatives'!$P$7:$P$16,$M$13)))</x:f>
        <x:v>0</x:v>
      </x:c>
      <x:c r="E141" s="39" t="n">
        <x:f>IF($N$13="Excluded",0,IF(OR($N$13&lt;&gt;"Complete",'Assumptions'!$D$42&lt;&gt;"Complete"),"n.a.",(MAX(0,E140)-MAX(0,-E140)*'Assumptions'!$D$10)*INDEX('Initiatives'!$P$7:$P$16,$M$13)))</x:f>
        <x:v>0</x:v>
      </x:c>
      <x:c r="F141" s="39" t="n">
        <x:f>IF($N$13="Excluded",0,IF(OR($N$13&lt;&gt;"Complete",'Assumptions'!$D$42&lt;&gt;"Complete"),"n.a.",(MAX(0,F140)-MAX(0,-F140)*'Assumptions'!$D$10)*INDEX('Initiatives'!$P$7:$P$16,$M$13)))</x:f>
        <x:v>0</x:v>
      </x:c>
      <x:c r="G141" s="39" t="n">
        <x:f>IF($N$13="Excluded",0,IF(OR($N$13&lt;&gt;"Complete",'Assumptions'!$D$42&lt;&gt;"Complete"),"n.a.",(MAX(0,G140)-MAX(0,-G140)*'Assumptions'!$D$10)*INDEX('Initiatives'!$P$7:$P$16,$M$13)))</x:f>
        <x:v>0</x:v>
      </x:c>
      <x:c r="H141" s="39" t="n">
        <x:f>IF($N$13="Excluded",0,IF(OR($N$13&lt;&gt;"Complete",'Assumptions'!$D$42&lt;&gt;"Complete"),"n.a.",(MAX(0,H140)-MAX(0,-H140)*'Assumptions'!$D$10)*INDEX('Initiatives'!$P$7:$P$16,$M$13)))</x:f>
        <x:v>0</x:v>
      </x:c>
      <x:c r="I141" s="39" t="n">
        <x:f>IF($N$13="Excluded",0,IF(OR($N$13&lt;&gt;"Complete",'Assumptions'!$D$42&lt;&gt;"Complete"),"n.a.",(MAX(0,I140)-MAX(0,-I140)*'Assumptions'!$D$10)*INDEX('Initiatives'!$P$7:$P$16,$M$13)))</x:f>
        <x:v>0</x:v>
      </x:c>
      <x:c r="J141" s="38"/>
      <x:c r="K141" s="2"/>
      <x:c r="L141" s="2"/>
      <x:c r="M141" s="2"/>
      <x:c r="N141" s="2"/>
      <x:c r="O141" s="2"/>
      <x:c r="P141" s="2"/>
      <x:c r="Q141" s="2"/>
      <x:c r="R141" s="2"/>
      <x:c r="S141" s="2"/>
      <x:c r="T141" s="2"/>
      <x:c r="U141" s="2"/>
      <x:c r="V141" s="2"/>
      <x:c r="W141" s="2"/>
      <x:c r="X141" s="2"/>
      <x:c r="Y141" s="2"/>
      <x:c r="Z141" s="2"/>
      <x:c r="AA141" s="2"/>
      <x:c r="AB141" s="2"/>
      <x:c r="AC141" s="2"/>
      <x:c r="AD141" s="2"/>
    </x:row>
    <x:row r="142" ht="22" customHeight="1">
      <x:c r="A142" s="1"/>
      <x:c r="B142" s="1"/>
      <x:c r="C142" s="2" t="str">
        <x:v>Implementation cash, after tax</x:v>
      </x:c>
      <x:c r="D142" s="39" t="n">
        <x:f>IF($N$13="Excluded",0,IF(OR($N$13&lt;&gt;"Complete",'Assumptions'!$D$42&lt;&gt;"Complete"),"n.a.",INDEX('Initiatives'!$J$7:$J$16,$M$13)*'Assumptions'!$E$28*(1-INDEX('Initiatives'!$P$7:$P$16,$M$13)*INDEX('Initiatives'!$Q$7:$Q$16,$M$13)*'Assumptions'!$D$10)))</x:f>
        <x:v>0</x:v>
      </x:c>
      <x:c r="E142" s="39" t="n">
        <x:f>IF($N$13="Excluded",0,IF(OR($N$13&lt;&gt;"Complete",'Assumptions'!$D$42&lt;&gt;"Complete"),"n.a.",0))</x:f>
        <x:v>0</x:v>
      </x:c>
      <x:c r="F142" s="39" t="n">
        <x:f>IF($N$13="Excluded",0,IF(OR($N$13&lt;&gt;"Complete",'Assumptions'!$D$42&lt;&gt;"Complete"),"n.a.",0))</x:f>
        <x:v>0</x:v>
      </x:c>
      <x:c r="G142" s="39" t="n">
        <x:f>IF($N$13="Excluded",0,IF(OR($N$13&lt;&gt;"Complete",'Assumptions'!$D$42&lt;&gt;"Complete"),"n.a.",0))</x:f>
        <x:v>0</x:v>
      </x:c>
      <x:c r="H142" s="39" t="n">
        <x:f>IF($N$13="Excluded",0,IF(OR($N$13&lt;&gt;"Complete",'Assumptions'!$D$42&lt;&gt;"Complete"),"n.a.",0))</x:f>
        <x:v>0</x:v>
      </x:c>
      <x:c r="I142" s="39" t="n">
        <x:f>IF($N$13="Excluded",0,IF(OR($N$13&lt;&gt;"Complete",'Assumptions'!$D$42&lt;&gt;"Complete"),"n.a.",0))</x:f>
        <x:v>0</x:v>
      </x:c>
      <x:c r="J142" s="38"/>
      <x:c r="K142" s="2"/>
      <x:c r="L142" s="2"/>
      <x:c r="M142" s="2"/>
      <x:c r="N142" s="2"/>
      <x:c r="O142" s="2"/>
      <x:c r="P142" s="2"/>
      <x:c r="Q142" s="2"/>
      <x:c r="R142" s="2"/>
      <x:c r="S142" s="2"/>
      <x:c r="T142" s="2"/>
      <x:c r="U142" s="2"/>
      <x:c r="V142" s="2"/>
      <x:c r="W142" s="2"/>
      <x:c r="X142" s="2"/>
      <x:c r="Y142" s="2"/>
      <x:c r="Z142" s="2"/>
      <x:c r="AA142" s="2"/>
      <x:c r="AB142" s="2"/>
      <x:c r="AC142" s="2"/>
      <x:c r="AD142" s="2"/>
    </x:row>
    <x:row r="143" ht="22" customHeight="1">
      <x:c r="A143" s="1"/>
      <x:c r="B143" s="1"/>
      <x:c r="C143" s="2" t="str">
        <x:v>Capex</x:v>
      </x:c>
      <x:c r="D143" s="39" t="n">
        <x:f>IF($N$13="Excluded",0,IF(OR($N$13&lt;&gt;"Complete",'Assumptions'!$D$42&lt;&gt;"Complete"),"n.a.",INDEX('Initiatives'!$K$7:$K$16,$M$13)*'Assumptions'!$E$31))</x:f>
        <x:v>0</x:v>
      </x:c>
      <x:c r="E143" s="39" t="n">
        <x:f>IF($N$13="Excluded",0,IF(OR($N$13&lt;&gt;"Complete",'Assumptions'!$D$42&lt;&gt;"Complete"),"n.a.",0))</x:f>
        <x:v>0</x:v>
      </x:c>
      <x:c r="F143" s="39" t="n">
        <x:f>IF($N$13="Excluded",0,IF(OR($N$13&lt;&gt;"Complete",'Assumptions'!$D$42&lt;&gt;"Complete"),"n.a.",0))</x:f>
        <x:v>0</x:v>
      </x:c>
      <x:c r="G143" s="39" t="n">
        <x:f>IF($N$13="Excluded",0,IF(OR($N$13&lt;&gt;"Complete",'Assumptions'!$D$42&lt;&gt;"Complete"),"n.a.",0))</x:f>
        <x:v>0</x:v>
      </x:c>
      <x:c r="H143" s="39" t="n">
        <x:f>IF($N$13="Excluded",0,IF(OR($N$13&lt;&gt;"Complete",'Assumptions'!$D$42&lt;&gt;"Complete"),"n.a.",0))</x:f>
        <x:v>0</x:v>
      </x:c>
      <x:c r="I143" s="39" t="n">
        <x:f>IF($N$13="Excluded",0,IF(OR($N$13&lt;&gt;"Complete",'Assumptions'!$D$42&lt;&gt;"Complete"),"n.a.",0))</x:f>
        <x:v>0</x:v>
      </x:c>
      <x:c r="J143" s="38"/>
      <x:c r="K143" s="2"/>
      <x:c r="L143" s="2"/>
      <x:c r="M143" s="2"/>
      <x:c r="N143" s="2"/>
      <x:c r="O143" s="2"/>
      <x:c r="P143" s="2"/>
      <x:c r="Q143" s="2"/>
      <x:c r="R143" s="2"/>
      <x:c r="S143" s="2"/>
      <x:c r="T143" s="2"/>
      <x:c r="U143" s="2"/>
      <x:c r="V143" s="2"/>
      <x:c r="W143" s="2"/>
      <x:c r="X143" s="2"/>
      <x:c r="Y143" s="2"/>
      <x:c r="Z143" s="2"/>
      <x:c r="AA143" s="2"/>
      <x:c r="AB143" s="2"/>
      <x:c r="AC143" s="2"/>
      <x:c r="AD143" s="2"/>
    </x:row>
    <x:row r="144" ht="22" customHeight="1">
      <x:c r="A144" s="1"/>
      <x:c r="B144" s="1"/>
      <x:c r="C144" s="2" t="str">
        <x:v>Working capital</x:v>
      </x:c>
      <x:c r="D144" s="39" t="n">
        <x:f>IF($N$13="Excluded",0,IF(OR($N$13&lt;&gt;"Complete",'Assumptions'!$D$42&lt;&gt;"Complete"),"n.a.",INDEX('Initiatives'!$L$7:$L$16,$M$13)*'Assumptions'!$E$31))</x:f>
        <x:v>0</x:v>
      </x:c>
      <x:c r="E144" s="39" t="n">
        <x:f>IF($N$13="Excluded",0,IF(OR($N$13&lt;&gt;"Complete",'Assumptions'!$D$42&lt;&gt;"Complete"),"n.a.",0))</x:f>
        <x:v>0</x:v>
      </x:c>
      <x:c r="F144" s="39" t="n">
        <x:f>IF($N$13="Excluded",0,IF(OR($N$13&lt;&gt;"Complete",'Assumptions'!$D$42&lt;&gt;"Complete"),"n.a.",0))</x:f>
        <x:v>0</x:v>
      </x:c>
      <x:c r="G144" s="39" t="n">
        <x:f>IF($N$13="Excluded",0,IF(OR($N$13&lt;&gt;"Complete",'Assumptions'!$D$42&lt;&gt;"Complete"),"n.a.",0))</x:f>
        <x:v>0</x:v>
      </x:c>
      <x:c r="H144" s="39" t="n">
        <x:f>IF($N$13="Excluded",0,IF(OR($N$13&lt;&gt;"Complete",'Assumptions'!$D$42&lt;&gt;"Complete"),"n.a.",0))</x:f>
        <x:v>0</x:v>
      </x:c>
      <x:c r="I144" s="39" t="n">
        <x:f>IF($N$13="Excluded",0,IF(OR($N$13&lt;&gt;"Complete",'Assumptions'!$D$42&lt;&gt;"Complete"),"n.a.",0))</x:f>
        <x:v>0</x:v>
      </x:c>
      <x:c r="J144" s="38"/>
      <x:c r="K144" s="2"/>
      <x:c r="L144" s="2"/>
      <x:c r="M144" s="2"/>
      <x:c r="N144" s="2"/>
      <x:c r="O144" s="2"/>
      <x:c r="P144" s="2"/>
      <x:c r="Q144" s="2"/>
      <x:c r="R144" s="2"/>
      <x:c r="S144" s="2"/>
      <x:c r="T144" s="2"/>
      <x:c r="U144" s="2"/>
      <x:c r="V144" s="2"/>
      <x:c r="W144" s="2"/>
      <x:c r="X144" s="2"/>
      <x:c r="Y144" s="2"/>
      <x:c r="Z144" s="2"/>
      <x:c r="AA144" s="2"/>
      <x:c r="AB144" s="2"/>
      <x:c r="AC144" s="2"/>
      <x:c r="AD144" s="2"/>
    </x:row>
    <x:row r="145" ht="22" customHeight="1">
      <x:c r="A145" s="1"/>
      <x:c r="B145" s="1"/>
      <x:c r="C145" s="34" t="str">
        <x:v>Net incremental cash</x:v>
      </x:c>
      <x:c r="D145" s="42" t="n">
        <x:f>IF($N$13="Excluded",0,IF(OR($N$13&lt;&gt;"Complete",'Assumptions'!$D$42&lt;&gt;"Complete"),"n.a.",D140-D141-SUM(D142:D144)))</x:f>
        <x:v>0</x:v>
      </x:c>
      <x:c r="E145" s="42" t="n">
        <x:f>IF($N$13="Excluded",0,IF(OR($N$13&lt;&gt;"Complete",'Assumptions'!$D$42&lt;&gt;"Complete"),"n.a.",E140-E141-SUM(E142:E144)))</x:f>
        <x:v>0</x:v>
      </x:c>
      <x:c r="F145" s="42" t="n">
        <x:f>IF($N$13="Excluded",0,IF(OR($N$13&lt;&gt;"Complete",'Assumptions'!$D$42&lt;&gt;"Complete"),"n.a.",F140-F141-SUM(F142:F144)))</x:f>
        <x:v>0</x:v>
      </x:c>
      <x:c r="G145" s="42" t="n">
        <x:f>IF($N$13="Excluded",0,IF(OR($N$13&lt;&gt;"Complete",'Assumptions'!$D$42&lt;&gt;"Complete"),"n.a.",G140-G141-SUM(G142:G144)))</x:f>
        <x:v>0</x:v>
      </x:c>
      <x:c r="H145" s="42" t="n">
        <x:f>IF($N$13="Excluded",0,IF(OR($N$13&lt;&gt;"Complete",'Assumptions'!$D$42&lt;&gt;"Complete"),"n.a.",H140-H141-SUM(H142:H144)))</x:f>
        <x:v>0</x:v>
      </x:c>
      <x:c r="I145" s="42" t="n">
        <x:f>IF($N$13="Excluded",0,IF(OR($N$13&lt;&gt;"Complete",'Assumptions'!$D$42&lt;&gt;"Complete"),"n.a.",I140-I141-SUM(I142:I144)))</x:f>
        <x:v>0</x:v>
      </x:c>
      <x:c r="J145" s="43"/>
      <x:c r="K145" s="2"/>
      <x:c r="L145" s="2"/>
      <x:c r="M145" s="2"/>
      <x:c r="N145" s="2"/>
      <x:c r="O145" s="2"/>
      <x:c r="P145" s="2"/>
      <x:c r="Q145" s="2"/>
      <x:c r="R145" s="2"/>
      <x:c r="S145" s="2"/>
      <x:c r="T145" s="2"/>
      <x:c r="U145" s="2"/>
      <x:c r="V145" s="2"/>
      <x:c r="W145" s="2"/>
      <x:c r="X145" s="2"/>
      <x:c r="Y145" s="2"/>
      <x:c r="Z145" s="2"/>
      <x:c r="AA145" s="2"/>
      <x:c r="AB145" s="2"/>
      <x:c r="AC145" s="2"/>
      <x:c r="AD145" s="2"/>
    </x:row>
    <x:row r="146" ht="22" customHeight="1">
      <x:c r="A146" s="1"/>
      <x:c r="B146" s="1"/>
      <x:c r="C146" s="34" t="str">
        <x:v>Discounted incremental cash</x:v>
      </x:c>
      <x:c r="D146" s="42" t="n">
        <x:f>IF($N$13="Excluded",0,IF(OR($N$13&lt;&gt;"Complete",'Assumptions'!$D$42&lt;&gt;"Complete"),"n.a.",D145/(1+'Assumptions'!$D$11)^D$5))</x:f>
        <x:v>0</x:v>
      </x:c>
      <x:c r="E146" s="42" t="n">
        <x:f>IF($N$13="Excluded",0,IF(OR($N$13&lt;&gt;"Complete",'Assumptions'!$D$42&lt;&gt;"Complete"),"n.a.",E145/(1+'Assumptions'!$D$11)^E$5))</x:f>
        <x:v>0</x:v>
      </x:c>
      <x:c r="F146" s="42" t="n">
        <x:f>IF($N$13="Excluded",0,IF(OR($N$13&lt;&gt;"Complete",'Assumptions'!$D$42&lt;&gt;"Complete"),"n.a.",F145/(1+'Assumptions'!$D$11)^F$5))</x:f>
        <x:v>0</x:v>
      </x:c>
      <x:c r="G146" s="42" t="n">
        <x:f>IF($N$13="Excluded",0,IF(OR($N$13&lt;&gt;"Complete",'Assumptions'!$D$42&lt;&gt;"Complete"),"n.a.",G145/(1+'Assumptions'!$D$11)^G$5))</x:f>
        <x:v>0</x:v>
      </x:c>
      <x:c r="H146" s="42" t="n">
        <x:f>IF($N$13="Excluded",0,IF(OR($N$13&lt;&gt;"Complete",'Assumptions'!$D$42&lt;&gt;"Complete"),"n.a.",H145/(1+'Assumptions'!$D$11)^H$5))</x:f>
        <x:v>0</x:v>
      </x:c>
      <x:c r="I146" s="42" t="n">
        <x:f>IF($N$13="Excluded",0,IF(OR($N$13&lt;&gt;"Complete",'Assumptions'!$D$42&lt;&gt;"Complete"),"n.a.",I145/(1+'Assumptions'!$D$11)^I$5))</x:f>
        <x:v>0</x:v>
      </x:c>
      <x:c r="J146" s="44" t="n">
        <x:f>IF(COUNT(D146:I146)=6,SUM(D146:I146),"n.a.")</x:f>
        <x:v>0</x:v>
      </x:c>
      <x:c r="K146" s="2"/>
      <x:c r="L146" s="2"/>
      <x:c r="M146" s="2"/>
      <x:c r="N146" s="2"/>
      <x:c r="O146" s="2"/>
      <x:c r="P146" s="2"/>
      <x:c r="Q146" s="2"/>
      <x:c r="R146" s="2"/>
      <x:c r="S146" s="2"/>
      <x:c r="T146" s="2"/>
      <x:c r="U146" s="2"/>
      <x:c r="V146" s="2"/>
      <x:c r="W146" s="2"/>
      <x:c r="X146" s="2"/>
      <x:c r="Y146" s="2"/>
      <x:c r="Z146" s="2"/>
      <x:c r="AA146" s="2"/>
      <x:c r="AB146" s="2"/>
      <x:c r="AC146" s="2"/>
      <x:c r="AD146" s="2"/>
    </x:row>
    <x:row r="147" ht="22" customHeight="1">
      <x:c r="A147" s="1"/>
      <x:c r="B147" s="1"/>
      <x:c r="C147" s="2"/>
      <x:c r="D147" s="38"/>
      <x:c r="E147" s="38"/>
      <x:c r="F147" s="38"/>
      <x:c r="G147" s="38"/>
      <x:c r="H147" s="38"/>
      <x:c r="I147" s="38"/>
      <x:c r="J147" s="38"/>
      <x:c r="K147" s="2"/>
      <x:c r="L147" s="2"/>
      <x:c r="M147" s="2"/>
      <x:c r="N147" s="2"/>
      <x:c r="O147" s="2"/>
      <x:c r="P147" s="2"/>
      <x:c r="Q147" s="2"/>
      <x:c r="R147" s="2"/>
      <x:c r="S147" s="2"/>
      <x:c r="T147" s="2"/>
      <x:c r="U147" s="2"/>
      <x:c r="V147" s="2"/>
      <x:c r="W147" s="2"/>
      <x:c r="X147" s="2"/>
      <x:c r="Y147" s="2"/>
      <x:c r="Z147" s="2"/>
      <x:c r="AA147" s="2"/>
      <x:c r="AB147" s="2"/>
      <x:c r="AC147" s="2"/>
      <x:c r="AD147" s="2"/>
    </x:row>
    <x:row r="148" ht="22" customHeight="1">
      <x:c r="A148" s="1"/>
      <x:c r="B148" s="1"/>
      <x:c r="C148" s="2"/>
      <x:c r="D148" s="38"/>
      <x:c r="E148" s="38"/>
      <x:c r="F148" s="38"/>
      <x:c r="G148" s="38"/>
      <x:c r="H148" s="38"/>
      <x:c r="I148" s="38"/>
      <x:c r="J148" s="38"/>
      <x:c r="K148" s="2"/>
      <x:c r="L148" s="2"/>
      <x:c r="M148" s="2"/>
      <x:c r="N148" s="2"/>
      <x:c r="O148" s="2"/>
      <x:c r="P148" s="2"/>
      <x:c r="Q148" s="2"/>
      <x:c r="R148" s="2"/>
      <x:c r="S148" s="2"/>
      <x:c r="T148" s="2"/>
      <x:c r="U148" s="2"/>
      <x:c r="V148" s="2"/>
      <x:c r="W148" s="2"/>
      <x:c r="X148" s="2"/>
      <x:c r="Y148" s="2"/>
      <x:c r="Z148" s="2"/>
      <x:c r="AA148" s="2"/>
      <x:c r="AB148" s="2"/>
      <x:c r="AC148" s="2"/>
      <x:c r="AD148" s="2"/>
    </x:row>
    <x:row r="149" ht="22" customHeight="1">
      <x:c r="A149" s="1"/>
      <x:c r="B149" s="1"/>
      <x:c r="C149" s="2"/>
      <x:c r="D149" s="38"/>
      <x:c r="E149" s="38"/>
      <x:c r="F149" s="38"/>
      <x:c r="G149" s="38"/>
      <x:c r="H149" s="38"/>
      <x:c r="I149" s="38"/>
      <x:c r="J149" s="38"/>
      <x:c r="K149" s="2"/>
      <x:c r="L149" s="2"/>
      <x:c r="M149" s="2"/>
      <x:c r="N149" s="2"/>
      <x:c r="O149" s="2"/>
      <x:c r="P149" s="2"/>
      <x:c r="Q149" s="2"/>
      <x:c r="R149" s="2"/>
      <x:c r="S149" s="2"/>
      <x:c r="T149" s="2"/>
      <x:c r="U149" s="2"/>
      <x:c r="V149" s="2"/>
      <x:c r="W149" s="2"/>
      <x:c r="X149" s="2"/>
      <x:c r="Y149" s="2"/>
      <x:c r="Z149" s="2"/>
      <x:c r="AA149" s="2"/>
      <x:c r="AB149" s="2"/>
      <x:c r="AC149" s="2"/>
      <x:c r="AD149" s="2"/>
    </x:row>
    <x:row r="150" ht="22" customHeight="1">
      <x:c r="A150" s="1"/>
      <x:c r="B150" s="1"/>
      <x:c r="C150" s="2"/>
      <x:c r="D150" s="38"/>
      <x:c r="E150" s="38"/>
      <x:c r="F150" s="38"/>
      <x:c r="G150" s="38"/>
      <x:c r="H150" s="38"/>
      <x:c r="I150" s="38"/>
      <x:c r="J150" s="38"/>
      <x:c r="K150" s="2"/>
      <x:c r="L150" s="2"/>
      <x:c r="M150" s="2"/>
      <x:c r="N150" s="2"/>
      <x:c r="O150" s="2"/>
      <x:c r="P150" s="2"/>
      <x:c r="Q150" s="2"/>
      <x:c r="R150" s="2"/>
      <x:c r="S150" s="2"/>
      <x:c r="T150" s="2"/>
      <x:c r="U150" s="2"/>
      <x:c r="V150" s="2"/>
      <x:c r="W150" s="2"/>
      <x:c r="X150" s="2"/>
      <x:c r="Y150" s="2"/>
      <x:c r="Z150" s="2"/>
      <x:c r="AA150" s="2"/>
      <x:c r="AB150" s="2"/>
      <x:c r="AC150" s="2"/>
      <x:c r="AD150" s="2"/>
    </x:row>
    <x:row r="151" ht="22" customHeight="1">
      <x:c r="A151" s="1"/>
      <x:c r="B151" s="1"/>
      <x:c r="C151" s="31" t="str">
        <x:v>S08</x:v>
      </x:c>
      <x:c r="D151" s="40" t="str">
        <x:f>IF($M$14=0,"Invalid ID",INDEX('Initiatives'!$D$7:$D$16,$M$14))</x:f>
      </x:c>
      <x:c r="E151" s="41"/>
      <x:c r="F151" s="41"/>
      <x:c r="G151" s="41"/>
      <x:c r="H151" s="41"/>
      <x:c r="I151" s="41"/>
      <x:c r="J151" s="41"/>
      <x:c r="K151" s="2"/>
      <x:c r="L151" s="2"/>
      <x:c r="M151" s="2"/>
      <x:c r="N151" s="2"/>
      <x:c r="O151" s="2"/>
      <x:c r="P151" s="2"/>
      <x:c r="Q151" s="2"/>
      <x:c r="R151" s="2"/>
      <x:c r="S151" s="2"/>
      <x:c r="T151" s="2"/>
      <x:c r="U151" s="2"/>
      <x:c r="V151" s="2"/>
      <x:c r="W151" s="2"/>
      <x:c r="X151" s="2"/>
      <x:c r="Y151" s="2"/>
      <x:c r="Z151" s="2"/>
      <x:c r="AA151" s="2"/>
      <x:c r="AB151" s="2"/>
      <x:c r="AC151" s="2"/>
      <x:c r="AD151" s="2"/>
    </x:row>
    <x:row r="152" ht="22" customHeight="1">
      <x:c r="A152" s="1"/>
      <x:c r="B152" s="1"/>
      <x:c r="C152" s="2" t="str">
        <x:v>Capture fraction</x:v>
      </x:c>
      <x:c r="D152" s="33" t="n">
        <x:f>IF($N$14="Excluded",0,IF(OR($N$14&lt;&gt;"Complete",'Assumptions'!$D$42&lt;&gt;"Complete"),"n.a.",0))</x:f>
        <x:v>0</x:v>
      </x:c>
      <x:c r="E152" s="33" t="n">
        <x:f>IF($N$14="Excluded",0,IF(OR($N$14&lt;&gt;"Complete",'Assumptions'!$D$42&lt;&gt;"Complete"),"n.a.",(IF(INDEX('Initiatives'!$N$7:$N$16,$M$14)=0,MAX(0,12-(INDEX('Initiatives'!$M$7:$M$16,$M$14)-1+'Assumptions'!$E$34)),MIN(MAX(0,12-(INDEX('Initiatives'!$M$7:$M$16,$M$14)-1+'Assumptions'!$E$34)),INDEX('Initiatives'!$N$7:$N$16,$M$14))^2/(2*MAX(1,INDEX('Initiatives'!$N$7:$N$16,$M$14)))+MAX(0,MAX(0,12-(INDEX('Initiatives'!$M$7:$M$16,$M$14)-1+'Assumptions'!$E$34))-INDEX('Initiatives'!$N$7:$N$16,$M$14)))-IF(INDEX('Initiatives'!$N$7:$N$16,$M$14)=0,MAX(0,0-(INDEX('Initiatives'!$M$7:$M$16,$M$14)-1+'Assumptions'!$E$34)),MIN(MAX(0,0-(INDEX('Initiatives'!$M$7:$M$16,$M$14)-1+'Assumptions'!$E$34)),INDEX('Initiatives'!$N$7:$N$16,$M$14))^2/(2*MAX(1,INDEX('Initiatives'!$N$7:$N$16,$M$14)))+MAX(0,MAX(0,0-(INDEX('Initiatives'!$M$7:$M$16,$M$14)-1+'Assumptions'!$E$34))-INDEX('Initiatives'!$N$7:$N$16,$M$14))))/12))</x:f>
        <x:v>0</x:v>
      </x:c>
      <x:c r="F152" s="33" t="n">
        <x:f>IF($N$14="Excluded",0,IF(OR($N$14&lt;&gt;"Complete",'Assumptions'!$D$42&lt;&gt;"Complete"),"n.a.",(IF(INDEX('Initiatives'!$N$7:$N$16,$M$14)=0,MAX(0,24-(INDEX('Initiatives'!$M$7:$M$16,$M$14)-1+'Assumptions'!$E$34)),MIN(MAX(0,24-(INDEX('Initiatives'!$M$7:$M$16,$M$14)-1+'Assumptions'!$E$34)),INDEX('Initiatives'!$N$7:$N$16,$M$14))^2/(2*MAX(1,INDEX('Initiatives'!$N$7:$N$16,$M$14)))+MAX(0,MAX(0,24-(INDEX('Initiatives'!$M$7:$M$16,$M$14)-1+'Assumptions'!$E$34))-INDEX('Initiatives'!$N$7:$N$16,$M$14)))-IF(INDEX('Initiatives'!$N$7:$N$16,$M$14)=0,MAX(0,12-(INDEX('Initiatives'!$M$7:$M$16,$M$14)-1+'Assumptions'!$E$34)),MIN(MAX(0,12-(INDEX('Initiatives'!$M$7:$M$16,$M$14)-1+'Assumptions'!$E$34)),INDEX('Initiatives'!$N$7:$N$16,$M$14))^2/(2*MAX(1,INDEX('Initiatives'!$N$7:$N$16,$M$14)))+MAX(0,MAX(0,12-(INDEX('Initiatives'!$M$7:$M$16,$M$14)-1+'Assumptions'!$E$34))-INDEX('Initiatives'!$N$7:$N$16,$M$14))))/12))</x:f>
        <x:v>0</x:v>
      </x:c>
      <x:c r="G152" s="33" t="n">
        <x:f>IF($N$14="Excluded",0,IF(OR($N$14&lt;&gt;"Complete",'Assumptions'!$D$42&lt;&gt;"Complete"),"n.a.",(IF(INDEX('Initiatives'!$N$7:$N$16,$M$14)=0,MAX(0,36-(INDEX('Initiatives'!$M$7:$M$16,$M$14)-1+'Assumptions'!$E$34)),MIN(MAX(0,36-(INDEX('Initiatives'!$M$7:$M$16,$M$14)-1+'Assumptions'!$E$34)),INDEX('Initiatives'!$N$7:$N$16,$M$14))^2/(2*MAX(1,INDEX('Initiatives'!$N$7:$N$16,$M$14)))+MAX(0,MAX(0,36-(INDEX('Initiatives'!$M$7:$M$16,$M$14)-1+'Assumptions'!$E$34))-INDEX('Initiatives'!$N$7:$N$16,$M$14)))-IF(INDEX('Initiatives'!$N$7:$N$16,$M$14)=0,MAX(0,24-(INDEX('Initiatives'!$M$7:$M$16,$M$14)-1+'Assumptions'!$E$34)),MIN(MAX(0,24-(INDEX('Initiatives'!$M$7:$M$16,$M$14)-1+'Assumptions'!$E$34)),INDEX('Initiatives'!$N$7:$N$16,$M$14))^2/(2*MAX(1,INDEX('Initiatives'!$N$7:$N$16,$M$14)))+MAX(0,MAX(0,24-(INDEX('Initiatives'!$M$7:$M$16,$M$14)-1+'Assumptions'!$E$34))-INDEX('Initiatives'!$N$7:$N$16,$M$14))))/12))</x:f>
        <x:v>0</x:v>
      </x:c>
      <x:c r="H152" s="33" t="n">
        <x:f>IF($N$14="Excluded",0,IF(OR($N$14&lt;&gt;"Complete",'Assumptions'!$D$42&lt;&gt;"Complete"),"n.a.",(IF(INDEX('Initiatives'!$N$7:$N$16,$M$14)=0,MAX(0,48-(INDEX('Initiatives'!$M$7:$M$16,$M$14)-1+'Assumptions'!$E$34)),MIN(MAX(0,48-(INDEX('Initiatives'!$M$7:$M$16,$M$14)-1+'Assumptions'!$E$34)),INDEX('Initiatives'!$N$7:$N$16,$M$14))^2/(2*MAX(1,INDEX('Initiatives'!$N$7:$N$16,$M$14)))+MAX(0,MAX(0,48-(INDEX('Initiatives'!$M$7:$M$16,$M$14)-1+'Assumptions'!$E$34))-INDEX('Initiatives'!$N$7:$N$16,$M$14)))-IF(INDEX('Initiatives'!$N$7:$N$16,$M$14)=0,MAX(0,36-(INDEX('Initiatives'!$M$7:$M$16,$M$14)-1+'Assumptions'!$E$34)),MIN(MAX(0,36-(INDEX('Initiatives'!$M$7:$M$16,$M$14)-1+'Assumptions'!$E$34)),INDEX('Initiatives'!$N$7:$N$16,$M$14))^2/(2*MAX(1,INDEX('Initiatives'!$N$7:$N$16,$M$14)))+MAX(0,MAX(0,36-(INDEX('Initiatives'!$M$7:$M$16,$M$14)-1+'Assumptions'!$E$34))-INDEX('Initiatives'!$N$7:$N$16,$M$14))))/12))</x:f>
        <x:v>0</x:v>
      </x:c>
      <x:c r="I152" s="33" t="n">
        <x:f>IF($N$14="Excluded",0,IF(OR($N$14&lt;&gt;"Complete",'Assumptions'!$D$42&lt;&gt;"Complete"),"n.a.",(IF(INDEX('Initiatives'!$N$7:$N$16,$M$14)=0,MAX(0,60-(INDEX('Initiatives'!$M$7:$M$16,$M$14)-1+'Assumptions'!$E$34)),MIN(MAX(0,60-(INDEX('Initiatives'!$M$7:$M$16,$M$14)-1+'Assumptions'!$E$34)),INDEX('Initiatives'!$N$7:$N$16,$M$14))^2/(2*MAX(1,INDEX('Initiatives'!$N$7:$N$16,$M$14)))+MAX(0,MAX(0,60-(INDEX('Initiatives'!$M$7:$M$16,$M$14)-1+'Assumptions'!$E$34))-INDEX('Initiatives'!$N$7:$N$16,$M$14)))-IF(INDEX('Initiatives'!$N$7:$N$16,$M$14)=0,MAX(0,48-(INDEX('Initiatives'!$M$7:$M$16,$M$14)-1+'Assumptions'!$E$34)),MIN(MAX(0,48-(INDEX('Initiatives'!$M$7:$M$16,$M$14)-1+'Assumptions'!$E$34)),INDEX('Initiatives'!$N$7:$N$16,$M$14))^2/(2*MAX(1,INDEX('Initiatives'!$N$7:$N$16,$M$14)))+MAX(0,MAX(0,48-(INDEX('Initiatives'!$M$7:$M$16,$M$14)-1+'Assumptions'!$E$34))-INDEX('Initiatives'!$N$7:$N$16,$M$14))))/12))</x:f>
        <x:v>0</x:v>
      </x:c>
      <x:c r="J152" s="38"/>
      <x:c r="K152" s="2"/>
      <x:c r="L152" s="2"/>
      <x:c r="M152" s="2"/>
      <x:c r="N152" s="2"/>
      <x:c r="O152" s="2"/>
      <x:c r="P152" s="2"/>
      <x:c r="Q152" s="2"/>
      <x:c r="R152" s="2"/>
      <x:c r="S152" s="2"/>
      <x:c r="T152" s="2"/>
      <x:c r="U152" s="2"/>
      <x:c r="V152" s="2"/>
      <x:c r="W152" s="2"/>
      <x:c r="X152" s="2"/>
      <x:c r="Y152" s="2"/>
      <x:c r="Z152" s="2"/>
      <x:c r="AA152" s="2"/>
      <x:c r="AB152" s="2"/>
      <x:c r="AC152" s="2"/>
      <x:c r="AD152" s="2"/>
    </x:row>
    <x:row r="153" ht="22" customHeight="1">
      <x:c r="A153" s="1"/>
      <x:c r="B153" s="1"/>
      <x:c r="C153" s="2" t="str">
        <x:v>Revenue contribution</x:v>
      </x:c>
      <x:c r="D153" s="39" t="n">
        <x:f>IF($N$14="Excluded",0,IF(OR($N$14&lt;&gt;"Complete",'Assumptions'!$D$42&lt;&gt;"Complete"),"n.a.",D152*INDEX('Initiatives'!$F$7:$F$16,$M$14)*INDEX('Initiatives'!$G$7:$G$16,$M$14)*'Assumptions'!E$16))</x:f>
        <x:v>0</x:v>
      </x:c>
      <x:c r="E153" s="39" t="n">
        <x:f>IF($N$14="Excluded",0,IF(OR($N$14&lt;&gt;"Complete",'Assumptions'!$D$42&lt;&gt;"Complete"),"n.a.",E152*INDEX('Initiatives'!$F$7:$F$16,$M$14)*INDEX('Initiatives'!$G$7:$G$16,$M$14)*'Assumptions'!F$16))</x:f>
        <x:v>0</x:v>
      </x:c>
      <x:c r="F153" s="39" t="n">
        <x:f>IF($N$14="Excluded",0,IF(OR($N$14&lt;&gt;"Complete",'Assumptions'!$D$42&lt;&gt;"Complete"),"n.a.",F152*INDEX('Initiatives'!$F$7:$F$16,$M$14)*INDEX('Initiatives'!$G$7:$G$16,$M$14)*'Assumptions'!G$16))</x:f>
        <x:v>0</x:v>
      </x:c>
      <x:c r="G153" s="39" t="n">
        <x:f>IF($N$14="Excluded",0,IF(OR($N$14&lt;&gt;"Complete",'Assumptions'!$D$42&lt;&gt;"Complete"),"n.a.",G152*INDEX('Initiatives'!$F$7:$F$16,$M$14)*INDEX('Initiatives'!$G$7:$G$16,$M$14)*'Assumptions'!H$16))</x:f>
        <x:v>0</x:v>
      </x:c>
      <x:c r="H153" s="39" t="n">
        <x:f>IF($N$14="Excluded",0,IF(OR($N$14&lt;&gt;"Complete",'Assumptions'!$D$42&lt;&gt;"Complete"),"n.a.",H152*INDEX('Initiatives'!$F$7:$F$16,$M$14)*INDEX('Initiatives'!$G$7:$G$16,$M$14)*'Assumptions'!I$16))</x:f>
        <x:v>0</x:v>
      </x:c>
      <x:c r="I153" s="39" t="n">
        <x:f>IF($N$14="Excluded",0,IF(OR($N$14&lt;&gt;"Complete",'Assumptions'!$D$42&lt;&gt;"Complete"),"n.a.",I152*INDEX('Initiatives'!$F$7:$F$16,$M$14)*INDEX('Initiatives'!$G$7:$G$16,$M$14)*'Assumptions'!J$16))</x:f>
        <x:v>0</x:v>
      </x:c>
      <x:c r="J153" s="38"/>
      <x:c r="K153" s="2"/>
      <x:c r="L153" s="2"/>
      <x:c r="M153" s="2"/>
      <x:c r="N153" s="2"/>
      <x:c r="O153" s="2"/>
      <x:c r="P153" s="2"/>
      <x:c r="Q153" s="2"/>
      <x:c r="R153" s="2"/>
      <x:c r="S153" s="2"/>
      <x:c r="T153" s="2"/>
      <x:c r="U153" s="2"/>
      <x:c r="V153" s="2"/>
      <x:c r="W153" s="2"/>
      <x:c r="X153" s="2"/>
      <x:c r="Y153" s="2"/>
      <x:c r="Z153" s="2"/>
      <x:c r="AA153" s="2"/>
      <x:c r="AB153" s="2"/>
      <x:c r="AC153" s="2"/>
      <x:c r="AD153" s="2"/>
    </x:row>
    <x:row r="154" ht="22" customHeight="1">
      <x:c r="A154" s="1"/>
      <x:c r="B154" s="1"/>
      <x:c r="C154" s="2" t="str">
        <x:v>Cost savings</x:v>
      </x:c>
      <x:c r="D154" s="39" t="n">
        <x:f>IF($N$14="Excluded",0,IF(OR($N$14&lt;&gt;"Complete",'Assumptions'!$D$42&lt;&gt;"Complete"),"n.a.",D152*INDEX('Initiatives'!$H$7:$H$16,$M$14)*'Assumptions'!E$19))</x:f>
        <x:v>0</x:v>
      </x:c>
      <x:c r="E154" s="39" t="n">
        <x:f>IF($N$14="Excluded",0,IF(OR($N$14&lt;&gt;"Complete",'Assumptions'!$D$42&lt;&gt;"Complete"),"n.a.",E152*INDEX('Initiatives'!$H$7:$H$16,$M$14)*'Assumptions'!F$19))</x:f>
        <x:v>0</x:v>
      </x:c>
      <x:c r="F154" s="39" t="n">
        <x:f>IF($N$14="Excluded",0,IF(OR($N$14&lt;&gt;"Complete",'Assumptions'!$D$42&lt;&gt;"Complete"),"n.a.",F152*INDEX('Initiatives'!$H$7:$H$16,$M$14)*'Assumptions'!G$19))</x:f>
        <x:v>0</x:v>
      </x:c>
      <x:c r="G154" s="39" t="n">
        <x:f>IF($N$14="Excluded",0,IF(OR($N$14&lt;&gt;"Complete",'Assumptions'!$D$42&lt;&gt;"Complete"),"n.a.",G152*INDEX('Initiatives'!$H$7:$H$16,$M$14)*'Assumptions'!H$19))</x:f>
        <x:v>0</x:v>
      </x:c>
      <x:c r="H154" s="39" t="n">
        <x:f>IF($N$14="Excluded",0,IF(OR($N$14&lt;&gt;"Complete",'Assumptions'!$D$42&lt;&gt;"Complete"),"n.a.",H152*INDEX('Initiatives'!$H$7:$H$16,$M$14)*'Assumptions'!I$19))</x:f>
        <x:v>0</x:v>
      </x:c>
      <x:c r="I154" s="39" t="n">
        <x:f>IF($N$14="Excluded",0,IF(OR($N$14&lt;&gt;"Complete",'Assumptions'!$D$42&lt;&gt;"Complete"),"n.a.",I152*INDEX('Initiatives'!$H$7:$H$16,$M$14)*'Assumptions'!J$19))</x:f>
        <x:v>0</x:v>
      </x:c>
      <x:c r="J154" s="38"/>
      <x:c r="K154" s="2"/>
      <x:c r="L154" s="2"/>
      <x:c r="M154" s="2"/>
      <x:c r="N154" s="2"/>
      <x:c r="O154" s="2"/>
      <x:c r="P154" s="2"/>
      <x:c r="Q154" s="2"/>
      <x:c r="R154" s="2"/>
      <x:c r="S154" s="2"/>
      <x:c r="T154" s="2"/>
      <x:c r="U154" s="2"/>
      <x:c r="V154" s="2"/>
      <x:c r="W154" s="2"/>
      <x:c r="X154" s="2"/>
      <x:c r="Y154" s="2"/>
      <x:c r="Z154" s="2"/>
      <x:c r="AA154" s="2"/>
      <x:c r="AB154" s="2"/>
      <x:c r="AC154" s="2"/>
      <x:c r="AD154" s="2"/>
    </x:row>
    <x:row r="155" ht="22" customHeight="1">
      <x:c r="A155" s="1"/>
      <x:c r="B155" s="1"/>
      <x:c r="C155" s="2" t="str">
        <x:v>Gross synergy</x:v>
      </x:c>
      <x:c r="D155" s="39" t="n">
        <x:f>IF($N$14="Excluded",0,IF(OR($N$14&lt;&gt;"Complete",'Assumptions'!$D$42&lt;&gt;"Complete"),"n.a.",SUM(D153:D154)))</x:f>
        <x:v>0</x:v>
      </x:c>
      <x:c r="E155" s="39" t="n">
        <x:f>IF($N$14="Excluded",0,IF(OR($N$14&lt;&gt;"Complete",'Assumptions'!$D$42&lt;&gt;"Complete"),"n.a.",SUM(E153:E154)))</x:f>
        <x:v>0</x:v>
      </x:c>
      <x:c r="F155" s="39" t="n">
        <x:f>IF($N$14="Excluded",0,IF(OR($N$14&lt;&gt;"Complete",'Assumptions'!$D$42&lt;&gt;"Complete"),"n.a.",SUM(F153:F154)))</x:f>
        <x:v>0</x:v>
      </x:c>
      <x:c r="G155" s="39" t="n">
        <x:f>IF($N$14="Excluded",0,IF(OR($N$14&lt;&gt;"Complete",'Assumptions'!$D$42&lt;&gt;"Complete"),"n.a.",SUM(G153:G154)))</x:f>
        <x:v>0</x:v>
      </x:c>
      <x:c r="H155" s="39" t="n">
        <x:f>IF($N$14="Excluded",0,IF(OR($N$14&lt;&gt;"Complete",'Assumptions'!$D$42&lt;&gt;"Complete"),"n.a.",SUM(H153:H154)))</x:f>
        <x:v>0</x:v>
      </x:c>
      <x:c r="I155" s="39" t="n">
        <x:f>IF($N$14="Excluded",0,IF(OR($N$14&lt;&gt;"Complete",'Assumptions'!$D$42&lt;&gt;"Complete"),"n.a.",SUM(I153:I154)))</x:f>
        <x:v>0</x:v>
      </x:c>
      <x:c r="J155" s="38"/>
      <x:c r="K155" s="2"/>
      <x:c r="L155" s="2"/>
      <x:c r="M155" s="2"/>
      <x:c r="N155" s="2"/>
      <x:c r="O155" s="2"/>
      <x:c r="P155" s="2"/>
      <x:c r="Q155" s="2"/>
      <x:c r="R155" s="2"/>
      <x:c r="S155" s="2"/>
      <x:c r="T155" s="2"/>
      <x:c r="U155" s="2"/>
      <x:c r="V155" s="2"/>
      <x:c r="W155" s="2"/>
      <x:c r="X155" s="2"/>
      <x:c r="Y155" s="2"/>
      <x:c r="Z155" s="2"/>
      <x:c r="AA155" s="2"/>
      <x:c r="AB155" s="2"/>
      <x:c r="AC155" s="2"/>
      <x:c r="AD155" s="2"/>
    </x:row>
    <x:row r="156" ht="22" customHeight="1">
      <x:c r="A156" s="1"/>
      <x:c r="B156" s="1"/>
      <x:c r="C156" s="2" t="str">
        <x:v>Risk-adjusted synergy</x:v>
      </x:c>
      <x:c r="D156" s="39" t="n">
        <x:f>IF($N$14="Excluded",0,IF(OR($N$14&lt;&gt;"Complete",'Assumptions'!$D$42&lt;&gt;"Complete"),"n.a.",D155*MIN(1,INDEX('Initiatives'!$O$7:$O$16,$M$14)*'Assumptions'!E$25)))</x:f>
        <x:v>0</x:v>
      </x:c>
      <x:c r="E156" s="39" t="n">
        <x:f>IF($N$14="Excluded",0,IF(OR($N$14&lt;&gt;"Complete",'Assumptions'!$D$42&lt;&gt;"Complete"),"n.a.",E155*MIN(1,INDEX('Initiatives'!$O$7:$O$16,$M$14)*'Assumptions'!F$25)))</x:f>
        <x:v>0</x:v>
      </x:c>
      <x:c r="F156" s="39" t="n">
        <x:f>IF($N$14="Excluded",0,IF(OR($N$14&lt;&gt;"Complete",'Assumptions'!$D$42&lt;&gt;"Complete"),"n.a.",F155*MIN(1,INDEX('Initiatives'!$O$7:$O$16,$M$14)*'Assumptions'!G$25)))</x:f>
        <x:v>0</x:v>
      </x:c>
      <x:c r="G156" s="39" t="n">
        <x:f>IF($N$14="Excluded",0,IF(OR($N$14&lt;&gt;"Complete",'Assumptions'!$D$42&lt;&gt;"Complete"),"n.a.",G155*MIN(1,INDEX('Initiatives'!$O$7:$O$16,$M$14)*'Assumptions'!H$25)))</x:f>
        <x:v>0</x:v>
      </x:c>
      <x:c r="H156" s="39" t="n">
        <x:f>IF($N$14="Excluded",0,IF(OR($N$14&lt;&gt;"Complete",'Assumptions'!$D$42&lt;&gt;"Complete"),"n.a.",H155*MIN(1,INDEX('Initiatives'!$O$7:$O$16,$M$14)*'Assumptions'!I$25)))</x:f>
        <x:v>0</x:v>
      </x:c>
      <x:c r="I156" s="39" t="n">
        <x:f>IF($N$14="Excluded",0,IF(OR($N$14&lt;&gt;"Complete",'Assumptions'!$D$42&lt;&gt;"Complete"),"n.a.",I155*MIN(1,INDEX('Initiatives'!$O$7:$O$16,$M$14)*'Assumptions'!J$25)))</x:f>
        <x:v>0</x:v>
      </x:c>
      <x:c r="J156" s="38"/>
      <x:c r="K156" s="2"/>
      <x:c r="L156" s="2"/>
      <x:c r="M156" s="2"/>
      <x:c r="N156" s="2"/>
      <x:c r="O156" s="2"/>
      <x:c r="P156" s="2"/>
      <x:c r="Q156" s="2"/>
      <x:c r="R156" s="2"/>
      <x:c r="S156" s="2"/>
      <x:c r="T156" s="2"/>
      <x:c r="U156" s="2"/>
      <x:c r="V156" s="2"/>
      <x:c r="W156" s="2"/>
      <x:c r="X156" s="2"/>
      <x:c r="Y156" s="2"/>
      <x:c r="Z156" s="2"/>
      <x:c r="AA156" s="2"/>
      <x:c r="AB156" s="2"/>
      <x:c r="AC156" s="2"/>
      <x:c r="AD156" s="2"/>
    </x:row>
    <x:row r="157" ht="22" customHeight="1">
      <x:c r="A157" s="1"/>
      <x:c r="B157" s="1"/>
      <x:c r="C157" s="2" t="str">
        <x:v>Dis-synergies</x:v>
      </x:c>
      <x:c r="D157" s="39" t="n">
        <x:f>IF($N$14="Excluded",0,IF(OR($N$14&lt;&gt;"Complete",'Assumptions'!$D$42&lt;&gt;"Complete"),"n.a.",0))</x:f>
        <x:v>0</x:v>
      </x:c>
      <x:c r="E157" s="39" t="n">
        <x:f>IF($N$14="Excluded",0,IF(OR($N$14&lt;&gt;"Complete",'Assumptions'!$D$42&lt;&gt;"Complete"),"n.a.",INDEX('Initiatives'!$I$7:$I$16,$M$14)*'Assumptions'!F$22))</x:f>
        <x:v>0</x:v>
      </x:c>
      <x:c r="F157" s="39" t="n">
        <x:f>IF($N$14="Excluded",0,IF(OR($N$14&lt;&gt;"Complete",'Assumptions'!$D$42&lt;&gt;"Complete"),"n.a.",INDEX('Initiatives'!$I$7:$I$16,$M$14)*'Assumptions'!G$22))</x:f>
        <x:v>0</x:v>
      </x:c>
      <x:c r="G157" s="39" t="n">
        <x:f>IF($N$14="Excluded",0,IF(OR($N$14&lt;&gt;"Complete",'Assumptions'!$D$42&lt;&gt;"Complete"),"n.a.",INDEX('Initiatives'!$I$7:$I$16,$M$14)*'Assumptions'!H$22))</x:f>
        <x:v>0</x:v>
      </x:c>
      <x:c r="H157" s="39" t="n">
        <x:f>IF($N$14="Excluded",0,IF(OR($N$14&lt;&gt;"Complete",'Assumptions'!$D$42&lt;&gt;"Complete"),"n.a.",INDEX('Initiatives'!$I$7:$I$16,$M$14)*'Assumptions'!I$22))</x:f>
        <x:v>0</x:v>
      </x:c>
      <x:c r="I157" s="39" t="n">
        <x:f>IF($N$14="Excluded",0,IF(OR($N$14&lt;&gt;"Complete",'Assumptions'!$D$42&lt;&gt;"Complete"),"n.a.",INDEX('Initiatives'!$I$7:$I$16,$M$14)*'Assumptions'!J$22))</x:f>
        <x:v>0</x:v>
      </x:c>
      <x:c r="J157" s="38"/>
      <x:c r="K157" s="2"/>
      <x:c r="L157" s="2"/>
      <x:c r="M157" s="2"/>
      <x:c r="N157" s="2"/>
      <x:c r="O157" s="2"/>
      <x:c r="P157" s="2"/>
      <x:c r="Q157" s="2"/>
      <x:c r="R157" s="2"/>
      <x:c r="S157" s="2"/>
      <x:c r="T157" s="2"/>
      <x:c r="U157" s="2"/>
      <x:c r="V157" s="2"/>
      <x:c r="W157" s="2"/>
      <x:c r="X157" s="2"/>
      <x:c r="Y157" s="2"/>
      <x:c r="Z157" s="2"/>
      <x:c r="AA157" s="2"/>
      <x:c r="AB157" s="2"/>
      <x:c r="AC157" s="2"/>
      <x:c r="AD157" s="2"/>
    </x:row>
    <x:row r="158" ht="22" customHeight="1">
      <x:c r="A158" s="1"/>
      <x:c r="B158" s="1"/>
      <x:c r="C158" s="2" t="str">
        <x:v>Net operating benefit</x:v>
      </x:c>
      <x:c r="D158" s="39" t="n">
        <x:f>IF($N$14="Excluded",0,IF(OR($N$14&lt;&gt;"Complete",'Assumptions'!$D$42&lt;&gt;"Complete"),"n.a.",D156-D157))</x:f>
        <x:v>0</x:v>
      </x:c>
      <x:c r="E158" s="39" t="n">
        <x:f>IF($N$14="Excluded",0,IF(OR($N$14&lt;&gt;"Complete",'Assumptions'!$D$42&lt;&gt;"Complete"),"n.a.",E156-E157))</x:f>
        <x:v>0</x:v>
      </x:c>
      <x:c r="F158" s="39" t="n">
        <x:f>IF($N$14="Excluded",0,IF(OR($N$14&lt;&gt;"Complete",'Assumptions'!$D$42&lt;&gt;"Complete"),"n.a.",F156-F157))</x:f>
        <x:v>0</x:v>
      </x:c>
      <x:c r="G158" s="39" t="n">
        <x:f>IF($N$14="Excluded",0,IF(OR($N$14&lt;&gt;"Complete",'Assumptions'!$D$42&lt;&gt;"Complete"),"n.a.",G156-G157))</x:f>
        <x:v>0</x:v>
      </x:c>
      <x:c r="H158" s="39" t="n">
        <x:f>IF($N$14="Excluded",0,IF(OR($N$14&lt;&gt;"Complete",'Assumptions'!$D$42&lt;&gt;"Complete"),"n.a.",H156-H157))</x:f>
        <x:v>0</x:v>
      </x:c>
      <x:c r="I158" s="39" t="n">
        <x:f>IF($N$14="Excluded",0,IF(OR($N$14&lt;&gt;"Complete",'Assumptions'!$D$42&lt;&gt;"Complete"),"n.a.",I156-I157))</x:f>
        <x:v>0</x:v>
      </x:c>
      <x:c r="J158" s="38"/>
      <x:c r="K158" s="2"/>
      <x:c r="L158" s="2"/>
      <x:c r="M158" s="2"/>
      <x:c r="N158" s="2"/>
      <x:c r="O158" s="2"/>
      <x:c r="P158" s="2"/>
      <x:c r="Q158" s="2"/>
      <x:c r="R158" s="2"/>
      <x:c r="S158" s="2"/>
      <x:c r="T158" s="2"/>
      <x:c r="U158" s="2"/>
      <x:c r="V158" s="2"/>
      <x:c r="W158" s="2"/>
      <x:c r="X158" s="2"/>
      <x:c r="Y158" s="2"/>
      <x:c r="Z158" s="2"/>
      <x:c r="AA158" s="2"/>
      <x:c r="AB158" s="2"/>
      <x:c r="AC158" s="2"/>
      <x:c r="AD158" s="2"/>
    </x:row>
    <x:row r="159" ht="22" customHeight="1">
      <x:c r="A159" s="1"/>
      <x:c r="B159" s="1"/>
      <x:c r="C159" s="2" t="str">
        <x:v>Cash tax expense / (benefit)</x:v>
      </x:c>
      <x:c r="D159" s="39" t="n">
        <x:f>IF($N$14="Excluded",0,IF(OR($N$14&lt;&gt;"Complete",'Assumptions'!$D$42&lt;&gt;"Complete"),"n.a.",(MAX(0,D158)-MAX(0,-D158)*'Assumptions'!$D$10)*INDEX('Initiatives'!$P$7:$P$16,$M$14)))</x:f>
        <x:v>0</x:v>
      </x:c>
      <x:c r="E159" s="39" t="n">
        <x:f>IF($N$14="Excluded",0,IF(OR($N$14&lt;&gt;"Complete",'Assumptions'!$D$42&lt;&gt;"Complete"),"n.a.",(MAX(0,E158)-MAX(0,-E158)*'Assumptions'!$D$10)*INDEX('Initiatives'!$P$7:$P$16,$M$14)))</x:f>
        <x:v>0</x:v>
      </x:c>
      <x:c r="F159" s="39" t="n">
        <x:f>IF($N$14="Excluded",0,IF(OR($N$14&lt;&gt;"Complete",'Assumptions'!$D$42&lt;&gt;"Complete"),"n.a.",(MAX(0,F158)-MAX(0,-F158)*'Assumptions'!$D$10)*INDEX('Initiatives'!$P$7:$P$16,$M$14)))</x:f>
        <x:v>0</x:v>
      </x:c>
      <x:c r="G159" s="39" t="n">
        <x:f>IF($N$14="Excluded",0,IF(OR($N$14&lt;&gt;"Complete",'Assumptions'!$D$42&lt;&gt;"Complete"),"n.a.",(MAX(0,G158)-MAX(0,-G158)*'Assumptions'!$D$10)*INDEX('Initiatives'!$P$7:$P$16,$M$14)))</x:f>
        <x:v>0</x:v>
      </x:c>
      <x:c r="H159" s="39" t="n">
        <x:f>IF($N$14="Excluded",0,IF(OR($N$14&lt;&gt;"Complete",'Assumptions'!$D$42&lt;&gt;"Complete"),"n.a.",(MAX(0,H158)-MAX(0,-H158)*'Assumptions'!$D$10)*INDEX('Initiatives'!$P$7:$P$16,$M$14)))</x:f>
        <x:v>0</x:v>
      </x:c>
      <x:c r="I159" s="39" t="n">
        <x:f>IF($N$14="Excluded",0,IF(OR($N$14&lt;&gt;"Complete",'Assumptions'!$D$42&lt;&gt;"Complete"),"n.a.",(MAX(0,I158)-MAX(0,-I158)*'Assumptions'!$D$10)*INDEX('Initiatives'!$P$7:$P$16,$M$14)))</x:f>
        <x:v>0</x:v>
      </x:c>
      <x:c r="J159" s="38"/>
      <x:c r="K159" s="2"/>
      <x:c r="L159" s="2"/>
      <x:c r="M159" s="2"/>
      <x:c r="N159" s="2"/>
      <x:c r="O159" s="2"/>
      <x:c r="P159" s="2"/>
      <x:c r="Q159" s="2"/>
      <x:c r="R159" s="2"/>
      <x:c r="S159" s="2"/>
      <x:c r="T159" s="2"/>
      <x:c r="U159" s="2"/>
      <x:c r="V159" s="2"/>
      <x:c r="W159" s="2"/>
      <x:c r="X159" s="2"/>
      <x:c r="Y159" s="2"/>
      <x:c r="Z159" s="2"/>
      <x:c r="AA159" s="2"/>
      <x:c r="AB159" s="2"/>
      <x:c r="AC159" s="2"/>
      <x:c r="AD159" s="2"/>
    </x:row>
    <x:row r="160" ht="22" customHeight="1">
      <x:c r="A160" s="1"/>
      <x:c r="B160" s="1"/>
      <x:c r="C160" s="2" t="str">
        <x:v>Implementation cash, after tax</x:v>
      </x:c>
      <x:c r="D160" s="39" t="n">
        <x:f>IF($N$14="Excluded",0,IF(OR($N$14&lt;&gt;"Complete",'Assumptions'!$D$42&lt;&gt;"Complete"),"n.a.",INDEX('Initiatives'!$J$7:$J$16,$M$14)*'Assumptions'!$E$28*(1-INDEX('Initiatives'!$P$7:$P$16,$M$14)*INDEX('Initiatives'!$Q$7:$Q$16,$M$14)*'Assumptions'!$D$10)))</x:f>
        <x:v>0</x:v>
      </x:c>
      <x:c r="E160" s="39" t="n">
        <x:f>IF($N$14="Excluded",0,IF(OR($N$14&lt;&gt;"Complete",'Assumptions'!$D$42&lt;&gt;"Complete"),"n.a.",0))</x:f>
        <x:v>0</x:v>
      </x:c>
      <x:c r="F160" s="39" t="n">
        <x:f>IF($N$14="Excluded",0,IF(OR($N$14&lt;&gt;"Complete",'Assumptions'!$D$42&lt;&gt;"Complete"),"n.a.",0))</x:f>
        <x:v>0</x:v>
      </x:c>
      <x:c r="G160" s="39" t="n">
        <x:f>IF($N$14="Excluded",0,IF(OR($N$14&lt;&gt;"Complete",'Assumptions'!$D$42&lt;&gt;"Complete"),"n.a.",0))</x:f>
        <x:v>0</x:v>
      </x:c>
      <x:c r="H160" s="39" t="n">
        <x:f>IF($N$14="Excluded",0,IF(OR($N$14&lt;&gt;"Complete",'Assumptions'!$D$42&lt;&gt;"Complete"),"n.a.",0))</x:f>
        <x:v>0</x:v>
      </x:c>
      <x:c r="I160" s="39" t="n">
        <x:f>IF($N$14="Excluded",0,IF(OR($N$14&lt;&gt;"Complete",'Assumptions'!$D$42&lt;&gt;"Complete"),"n.a.",0))</x:f>
        <x:v>0</x:v>
      </x:c>
      <x:c r="J160" s="38"/>
      <x:c r="K160" s="2"/>
      <x:c r="L160" s="2"/>
      <x:c r="M160" s="2"/>
      <x:c r="N160" s="2"/>
      <x:c r="O160" s="2"/>
      <x:c r="P160" s="2"/>
      <x:c r="Q160" s="2"/>
      <x:c r="R160" s="2"/>
      <x:c r="S160" s="2"/>
      <x:c r="T160" s="2"/>
      <x:c r="U160" s="2"/>
      <x:c r="V160" s="2"/>
      <x:c r="W160" s="2"/>
      <x:c r="X160" s="2"/>
      <x:c r="Y160" s="2"/>
      <x:c r="Z160" s="2"/>
      <x:c r="AA160" s="2"/>
      <x:c r="AB160" s="2"/>
      <x:c r="AC160" s="2"/>
      <x:c r="AD160" s="2"/>
    </x:row>
    <x:row r="161" ht="22" customHeight="1">
      <x:c r="A161" s="1"/>
      <x:c r="B161" s="1"/>
      <x:c r="C161" s="2" t="str">
        <x:v>Capex</x:v>
      </x:c>
      <x:c r="D161" s="39" t="n">
        <x:f>IF($N$14="Excluded",0,IF(OR($N$14&lt;&gt;"Complete",'Assumptions'!$D$42&lt;&gt;"Complete"),"n.a.",INDEX('Initiatives'!$K$7:$K$16,$M$14)*'Assumptions'!$E$31))</x:f>
        <x:v>0</x:v>
      </x:c>
      <x:c r="E161" s="39" t="n">
        <x:f>IF($N$14="Excluded",0,IF(OR($N$14&lt;&gt;"Complete",'Assumptions'!$D$42&lt;&gt;"Complete"),"n.a.",0))</x:f>
        <x:v>0</x:v>
      </x:c>
      <x:c r="F161" s="39" t="n">
        <x:f>IF($N$14="Excluded",0,IF(OR($N$14&lt;&gt;"Complete",'Assumptions'!$D$42&lt;&gt;"Complete"),"n.a.",0))</x:f>
        <x:v>0</x:v>
      </x:c>
      <x:c r="G161" s="39" t="n">
        <x:f>IF($N$14="Excluded",0,IF(OR($N$14&lt;&gt;"Complete",'Assumptions'!$D$42&lt;&gt;"Complete"),"n.a.",0))</x:f>
        <x:v>0</x:v>
      </x:c>
      <x:c r="H161" s="39" t="n">
        <x:f>IF($N$14="Excluded",0,IF(OR($N$14&lt;&gt;"Complete",'Assumptions'!$D$42&lt;&gt;"Complete"),"n.a.",0))</x:f>
        <x:v>0</x:v>
      </x:c>
      <x:c r="I161" s="39" t="n">
        <x:f>IF($N$14="Excluded",0,IF(OR($N$14&lt;&gt;"Complete",'Assumptions'!$D$42&lt;&gt;"Complete"),"n.a.",0))</x:f>
        <x:v>0</x:v>
      </x:c>
      <x:c r="J161" s="38"/>
      <x:c r="K161" s="2"/>
      <x:c r="L161" s="2"/>
      <x:c r="M161" s="2"/>
      <x:c r="N161" s="2"/>
      <x:c r="O161" s="2"/>
      <x:c r="P161" s="2"/>
      <x:c r="Q161" s="2"/>
      <x:c r="R161" s="2"/>
      <x:c r="S161" s="2"/>
      <x:c r="T161" s="2"/>
      <x:c r="U161" s="2"/>
      <x:c r="V161" s="2"/>
      <x:c r="W161" s="2"/>
      <x:c r="X161" s="2"/>
      <x:c r="Y161" s="2"/>
      <x:c r="Z161" s="2"/>
      <x:c r="AA161" s="2"/>
      <x:c r="AB161" s="2"/>
      <x:c r="AC161" s="2"/>
      <x:c r="AD161" s="2"/>
    </x:row>
    <x:row r="162" ht="22" customHeight="1">
      <x:c r="A162" s="1"/>
      <x:c r="B162" s="1"/>
      <x:c r="C162" s="2" t="str">
        <x:v>Working capital</x:v>
      </x:c>
      <x:c r="D162" s="39" t="n">
        <x:f>IF($N$14="Excluded",0,IF(OR($N$14&lt;&gt;"Complete",'Assumptions'!$D$42&lt;&gt;"Complete"),"n.a.",INDEX('Initiatives'!$L$7:$L$16,$M$14)*'Assumptions'!$E$31))</x:f>
        <x:v>0</x:v>
      </x:c>
      <x:c r="E162" s="39" t="n">
        <x:f>IF($N$14="Excluded",0,IF(OR($N$14&lt;&gt;"Complete",'Assumptions'!$D$42&lt;&gt;"Complete"),"n.a.",0))</x:f>
        <x:v>0</x:v>
      </x:c>
      <x:c r="F162" s="39" t="n">
        <x:f>IF($N$14="Excluded",0,IF(OR($N$14&lt;&gt;"Complete",'Assumptions'!$D$42&lt;&gt;"Complete"),"n.a.",0))</x:f>
        <x:v>0</x:v>
      </x:c>
      <x:c r="G162" s="39" t="n">
        <x:f>IF($N$14="Excluded",0,IF(OR($N$14&lt;&gt;"Complete",'Assumptions'!$D$42&lt;&gt;"Complete"),"n.a.",0))</x:f>
        <x:v>0</x:v>
      </x:c>
      <x:c r="H162" s="39" t="n">
        <x:f>IF($N$14="Excluded",0,IF(OR($N$14&lt;&gt;"Complete",'Assumptions'!$D$42&lt;&gt;"Complete"),"n.a.",0))</x:f>
        <x:v>0</x:v>
      </x:c>
      <x:c r="I162" s="39" t="n">
        <x:f>IF($N$14="Excluded",0,IF(OR($N$14&lt;&gt;"Complete",'Assumptions'!$D$42&lt;&gt;"Complete"),"n.a.",0))</x:f>
        <x:v>0</x:v>
      </x:c>
      <x:c r="J162" s="38"/>
      <x:c r="K162" s="2"/>
      <x:c r="L162" s="2"/>
      <x:c r="M162" s="2"/>
      <x:c r="N162" s="2"/>
      <x:c r="O162" s="2"/>
      <x:c r="P162" s="2"/>
      <x:c r="Q162" s="2"/>
      <x:c r="R162" s="2"/>
      <x:c r="S162" s="2"/>
      <x:c r="T162" s="2"/>
      <x:c r="U162" s="2"/>
      <x:c r="V162" s="2"/>
      <x:c r="W162" s="2"/>
      <x:c r="X162" s="2"/>
      <x:c r="Y162" s="2"/>
      <x:c r="Z162" s="2"/>
      <x:c r="AA162" s="2"/>
      <x:c r="AB162" s="2"/>
      <x:c r="AC162" s="2"/>
      <x:c r="AD162" s="2"/>
    </x:row>
    <x:row r="163" ht="22" customHeight="1">
      <x:c r="A163" s="1"/>
      <x:c r="B163" s="1"/>
      <x:c r="C163" s="34" t="str">
        <x:v>Net incremental cash</x:v>
      </x:c>
      <x:c r="D163" s="42" t="n">
        <x:f>IF($N$14="Excluded",0,IF(OR($N$14&lt;&gt;"Complete",'Assumptions'!$D$42&lt;&gt;"Complete"),"n.a.",D158-D159-SUM(D160:D162)))</x:f>
        <x:v>0</x:v>
      </x:c>
      <x:c r="E163" s="42" t="n">
        <x:f>IF($N$14="Excluded",0,IF(OR($N$14&lt;&gt;"Complete",'Assumptions'!$D$42&lt;&gt;"Complete"),"n.a.",E158-E159-SUM(E160:E162)))</x:f>
        <x:v>0</x:v>
      </x:c>
      <x:c r="F163" s="42" t="n">
        <x:f>IF($N$14="Excluded",0,IF(OR($N$14&lt;&gt;"Complete",'Assumptions'!$D$42&lt;&gt;"Complete"),"n.a.",F158-F159-SUM(F160:F162)))</x:f>
        <x:v>0</x:v>
      </x:c>
      <x:c r="G163" s="42" t="n">
        <x:f>IF($N$14="Excluded",0,IF(OR($N$14&lt;&gt;"Complete",'Assumptions'!$D$42&lt;&gt;"Complete"),"n.a.",G158-G159-SUM(G160:G162)))</x:f>
        <x:v>0</x:v>
      </x:c>
      <x:c r="H163" s="42" t="n">
        <x:f>IF($N$14="Excluded",0,IF(OR($N$14&lt;&gt;"Complete",'Assumptions'!$D$42&lt;&gt;"Complete"),"n.a.",H158-H159-SUM(H160:H162)))</x:f>
        <x:v>0</x:v>
      </x:c>
      <x:c r="I163" s="42" t="n">
        <x:f>IF($N$14="Excluded",0,IF(OR($N$14&lt;&gt;"Complete",'Assumptions'!$D$42&lt;&gt;"Complete"),"n.a.",I158-I159-SUM(I160:I162)))</x:f>
        <x:v>0</x:v>
      </x:c>
      <x:c r="J163" s="43"/>
      <x:c r="K163" s="2"/>
      <x:c r="L163" s="2"/>
      <x:c r="M163" s="2"/>
      <x:c r="N163" s="2"/>
      <x:c r="O163" s="2"/>
      <x:c r="P163" s="2"/>
      <x:c r="Q163" s="2"/>
      <x:c r="R163" s="2"/>
      <x:c r="S163" s="2"/>
      <x:c r="T163" s="2"/>
      <x:c r="U163" s="2"/>
      <x:c r="V163" s="2"/>
      <x:c r="W163" s="2"/>
      <x:c r="X163" s="2"/>
      <x:c r="Y163" s="2"/>
      <x:c r="Z163" s="2"/>
      <x:c r="AA163" s="2"/>
      <x:c r="AB163" s="2"/>
      <x:c r="AC163" s="2"/>
      <x:c r="AD163" s="2"/>
    </x:row>
    <x:row r="164" ht="22" customHeight="1">
      <x:c r="A164" s="1"/>
      <x:c r="B164" s="1"/>
      <x:c r="C164" s="34" t="str">
        <x:v>Discounted incremental cash</x:v>
      </x:c>
      <x:c r="D164" s="42" t="n">
        <x:f>IF($N$14="Excluded",0,IF(OR($N$14&lt;&gt;"Complete",'Assumptions'!$D$42&lt;&gt;"Complete"),"n.a.",D163/(1+'Assumptions'!$D$11)^D$5))</x:f>
        <x:v>0</x:v>
      </x:c>
      <x:c r="E164" s="42" t="n">
        <x:f>IF($N$14="Excluded",0,IF(OR($N$14&lt;&gt;"Complete",'Assumptions'!$D$42&lt;&gt;"Complete"),"n.a.",E163/(1+'Assumptions'!$D$11)^E$5))</x:f>
        <x:v>0</x:v>
      </x:c>
      <x:c r="F164" s="42" t="n">
        <x:f>IF($N$14="Excluded",0,IF(OR($N$14&lt;&gt;"Complete",'Assumptions'!$D$42&lt;&gt;"Complete"),"n.a.",F163/(1+'Assumptions'!$D$11)^F$5))</x:f>
        <x:v>0</x:v>
      </x:c>
      <x:c r="G164" s="42" t="n">
        <x:f>IF($N$14="Excluded",0,IF(OR($N$14&lt;&gt;"Complete",'Assumptions'!$D$42&lt;&gt;"Complete"),"n.a.",G163/(1+'Assumptions'!$D$11)^G$5))</x:f>
        <x:v>0</x:v>
      </x:c>
      <x:c r="H164" s="42" t="n">
        <x:f>IF($N$14="Excluded",0,IF(OR($N$14&lt;&gt;"Complete",'Assumptions'!$D$42&lt;&gt;"Complete"),"n.a.",H163/(1+'Assumptions'!$D$11)^H$5))</x:f>
        <x:v>0</x:v>
      </x:c>
      <x:c r="I164" s="42" t="n">
        <x:f>IF($N$14="Excluded",0,IF(OR($N$14&lt;&gt;"Complete",'Assumptions'!$D$42&lt;&gt;"Complete"),"n.a.",I163/(1+'Assumptions'!$D$11)^I$5))</x:f>
        <x:v>0</x:v>
      </x:c>
      <x:c r="J164" s="44" t="n">
        <x:f>IF(COUNT(D164:I164)=6,SUM(D164:I164),"n.a.")</x:f>
        <x:v>0</x:v>
      </x:c>
      <x:c r="K164" s="2"/>
      <x:c r="L164" s="2"/>
      <x:c r="M164" s="2"/>
      <x:c r="N164" s="2"/>
      <x:c r="O164" s="2"/>
      <x:c r="P164" s="2"/>
      <x:c r="Q164" s="2"/>
      <x:c r="R164" s="2"/>
      <x:c r="S164" s="2"/>
      <x:c r="T164" s="2"/>
      <x:c r="U164" s="2"/>
      <x:c r="V164" s="2"/>
      <x:c r="W164" s="2"/>
      <x:c r="X164" s="2"/>
      <x:c r="Y164" s="2"/>
      <x:c r="Z164" s="2"/>
      <x:c r="AA164" s="2"/>
      <x:c r="AB164" s="2"/>
      <x:c r="AC164" s="2"/>
      <x:c r="AD164" s="2"/>
    </x:row>
    <x:row r="165" ht="22" customHeight="1">
      <x:c r="A165" s="1"/>
      <x:c r="B165" s="1"/>
      <x:c r="C165" s="2"/>
      <x:c r="D165" s="38"/>
      <x:c r="E165" s="38"/>
      <x:c r="F165" s="38"/>
      <x:c r="G165" s="38"/>
      <x:c r="H165" s="38"/>
      <x:c r="I165" s="38"/>
      <x:c r="J165" s="38"/>
      <x:c r="K165" s="2"/>
      <x:c r="L165" s="2"/>
      <x:c r="M165" s="2"/>
      <x:c r="N165" s="2"/>
      <x:c r="O165" s="2"/>
      <x:c r="P165" s="2"/>
      <x:c r="Q165" s="2"/>
      <x:c r="R165" s="2"/>
      <x:c r="S165" s="2"/>
      <x:c r="T165" s="2"/>
      <x:c r="U165" s="2"/>
      <x:c r="V165" s="2"/>
      <x:c r="W165" s="2"/>
      <x:c r="X165" s="2"/>
      <x:c r="Y165" s="2"/>
      <x:c r="Z165" s="2"/>
      <x:c r="AA165" s="2"/>
      <x:c r="AB165" s="2"/>
      <x:c r="AC165" s="2"/>
      <x:c r="AD165" s="2"/>
    </x:row>
    <x:row r="166" ht="22" customHeight="1">
      <x:c r="A166" s="1"/>
      <x:c r="B166" s="1"/>
      <x:c r="C166" s="2"/>
      <x:c r="D166" s="38"/>
      <x:c r="E166" s="38"/>
      <x:c r="F166" s="38"/>
      <x:c r="G166" s="38"/>
      <x:c r="H166" s="38"/>
      <x:c r="I166" s="38"/>
      <x:c r="J166" s="38"/>
      <x:c r="K166" s="2"/>
      <x:c r="L166" s="2"/>
      <x:c r="M166" s="2"/>
      <x:c r="N166" s="2"/>
      <x:c r="O166" s="2"/>
      <x:c r="P166" s="2"/>
      <x:c r="Q166" s="2"/>
      <x:c r="R166" s="2"/>
      <x:c r="S166" s="2"/>
      <x:c r="T166" s="2"/>
      <x:c r="U166" s="2"/>
      <x:c r="V166" s="2"/>
      <x:c r="W166" s="2"/>
      <x:c r="X166" s="2"/>
      <x:c r="Y166" s="2"/>
      <x:c r="Z166" s="2"/>
      <x:c r="AA166" s="2"/>
      <x:c r="AB166" s="2"/>
      <x:c r="AC166" s="2"/>
      <x:c r="AD166" s="2"/>
    </x:row>
    <x:row r="167" ht="22" customHeight="1">
      <x:c r="A167" s="1"/>
      <x:c r="B167" s="1"/>
      <x:c r="C167" s="2"/>
      <x:c r="D167" s="38"/>
      <x:c r="E167" s="38"/>
      <x:c r="F167" s="38"/>
      <x:c r="G167" s="38"/>
      <x:c r="H167" s="38"/>
      <x:c r="I167" s="38"/>
      <x:c r="J167" s="38"/>
      <x:c r="K167" s="2"/>
      <x:c r="L167" s="2"/>
      <x:c r="M167" s="2"/>
      <x:c r="N167" s="2"/>
      <x:c r="O167" s="2"/>
      <x:c r="P167" s="2"/>
      <x:c r="Q167" s="2"/>
      <x:c r="R167" s="2"/>
      <x:c r="S167" s="2"/>
      <x:c r="T167" s="2"/>
      <x:c r="U167" s="2"/>
      <x:c r="V167" s="2"/>
      <x:c r="W167" s="2"/>
      <x:c r="X167" s="2"/>
      <x:c r="Y167" s="2"/>
      <x:c r="Z167" s="2"/>
      <x:c r="AA167" s="2"/>
      <x:c r="AB167" s="2"/>
      <x:c r="AC167" s="2"/>
      <x:c r="AD167" s="2"/>
    </x:row>
    <x:row r="168" ht="22" customHeight="1">
      <x:c r="A168" s="1"/>
      <x:c r="B168" s="1"/>
      <x:c r="C168" s="2"/>
      <x:c r="D168" s="38"/>
      <x:c r="E168" s="38"/>
      <x:c r="F168" s="38"/>
      <x:c r="G168" s="38"/>
      <x:c r="H168" s="38"/>
      <x:c r="I168" s="38"/>
      <x:c r="J168" s="38"/>
      <x:c r="K168" s="2"/>
      <x:c r="L168" s="2"/>
      <x:c r="M168" s="2"/>
      <x:c r="N168" s="2"/>
      <x:c r="O168" s="2"/>
      <x:c r="P168" s="2"/>
      <x:c r="Q168" s="2"/>
      <x:c r="R168" s="2"/>
      <x:c r="S168" s="2"/>
      <x:c r="T168" s="2"/>
      <x:c r="U168" s="2"/>
      <x:c r="V168" s="2"/>
      <x:c r="W168" s="2"/>
      <x:c r="X168" s="2"/>
      <x:c r="Y168" s="2"/>
      <x:c r="Z168" s="2"/>
      <x:c r="AA168" s="2"/>
      <x:c r="AB168" s="2"/>
      <x:c r="AC168" s="2"/>
      <x:c r="AD168" s="2"/>
    </x:row>
    <x:row r="169" ht="22" customHeight="1">
      <x:c r="A169" s="1"/>
      <x:c r="B169" s="1"/>
      <x:c r="C169" s="31" t="str">
        <x:v>S09</x:v>
      </x:c>
      <x:c r="D169" s="40" t="str">
        <x:f>IF($M$15=0,"Invalid ID",INDEX('Initiatives'!$D$7:$D$16,$M$15))</x:f>
      </x:c>
      <x:c r="E169" s="41"/>
      <x:c r="F169" s="41"/>
      <x:c r="G169" s="41"/>
      <x:c r="H169" s="41"/>
      <x:c r="I169" s="41"/>
      <x:c r="J169" s="41"/>
      <x:c r="K169" s="2"/>
      <x:c r="L169" s="2"/>
      <x:c r="M169" s="2"/>
      <x:c r="N169" s="2"/>
      <x:c r="O169" s="2"/>
      <x:c r="P169" s="2"/>
      <x:c r="Q169" s="2"/>
      <x:c r="R169" s="2"/>
      <x:c r="S169" s="2"/>
      <x:c r="T169" s="2"/>
      <x:c r="U169" s="2"/>
      <x:c r="V169" s="2"/>
      <x:c r="W169" s="2"/>
      <x:c r="X169" s="2"/>
      <x:c r="Y169" s="2"/>
      <x:c r="Z169" s="2"/>
      <x:c r="AA169" s="2"/>
      <x:c r="AB169" s="2"/>
      <x:c r="AC169" s="2"/>
      <x:c r="AD169" s="2"/>
    </x:row>
    <x:row r="170" ht="22" customHeight="1">
      <x:c r="A170" s="1"/>
      <x:c r="B170" s="1"/>
      <x:c r="C170" s="2" t="str">
        <x:v>Capture fraction</x:v>
      </x:c>
      <x:c r="D170" s="33" t="n">
        <x:f>IF($N$15="Excluded",0,IF(OR($N$15&lt;&gt;"Complete",'Assumptions'!$D$42&lt;&gt;"Complete"),"n.a.",0))</x:f>
        <x:v>0</x:v>
      </x:c>
      <x:c r="E170" s="33" t="n">
        <x:f>IF($N$15="Excluded",0,IF(OR($N$15&lt;&gt;"Complete",'Assumptions'!$D$42&lt;&gt;"Complete"),"n.a.",(IF(INDEX('Initiatives'!$N$7:$N$16,$M$15)=0,MAX(0,12-(INDEX('Initiatives'!$M$7:$M$16,$M$15)-1+'Assumptions'!$E$34)),MIN(MAX(0,12-(INDEX('Initiatives'!$M$7:$M$16,$M$15)-1+'Assumptions'!$E$34)),INDEX('Initiatives'!$N$7:$N$16,$M$15))^2/(2*MAX(1,INDEX('Initiatives'!$N$7:$N$16,$M$15)))+MAX(0,MAX(0,12-(INDEX('Initiatives'!$M$7:$M$16,$M$15)-1+'Assumptions'!$E$34))-INDEX('Initiatives'!$N$7:$N$16,$M$15)))-IF(INDEX('Initiatives'!$N$7:$N$16,$M$15)=0,MAX(0,0-(INDEX('Initiatives'!$M$7:$M$16,$M$15)-1+'Assumptions'!$E$34)),MIN(MAX(0,0-(INDEX('Initiatives'!$M$7:$M$16,$M$15)-1+'Assumptions'!$E$34)),INDEX('Initiatives'!$N$7:$N$16,$M$15))^2/(2*MAX(1,INDEX('Initiatives'!$N$7:$N$16,$M$15)))+MAX(0,MAX(0,0-(INDEX('Initiatives'!$M$7:$M$16,$M$15)-1+'Assumptions'!$E$34))-INDEX('Initiatives'!$N$7:$N$16,$M$15))))/12))</x:f>
        <x:v>0</x:v>
      </x:c>
      <x:c r="F170" s="33" t="n">
        <x:f>IF($N$15="Excluded",0,IF(OR($N$15&lt;&gt;"Complete",'Assumptions'!$D$42&lt;&gt;"Complete"),"n.a.",(IF(INDEX('Initiatives'!$N$7:$N$16,$M$15)=0,MAX(0,24-(INDEX('Initiatives'!$M$7:$M$16,$M$15)-1+'Assumptions'!$E$34)),MIN(MAX(0,24-(INDEX('Initiatives'!$M$7:$M$16,$M$15)-1+'Assumptions'!$E$34)),INDEX('Initiatives'!$N$7:$N$16,$M$15))^2/(2*MAX(1,INDEX('Initiatives'!$N$7:$N$16,$M$15)))+MAX(0,MAX(0,24-(INDEX('Initiatives'!$M$7:$M$16,$M$15)-1+'Assumptions'!$E$34))-INDEX('Initiatives'!$N$7:$N$16,$M$15)))-IF(INDEX('Initiatives'!$N$7:$N$16,$M$15)=0,MAX(0,12-(INDEX('Initiatives'!$M$7:$M$16,$M$15)-1+'Assumptions'!$E$34)),MIN(MAX(0,12-(INDEX('Initiatives'!$M$7:$M$16,$M$15)-1+'Assumptions'!$E$34)),INDEX('Initiatives'!$N$7:$N$16,$M$15))^2/(2*MAX(1,INDEX('Initiatives'!$N$7:$N$16,$M$15)))+MAX(0,MAX(0,12-(INDEX('Initiatives'!$M$7:$M$16,$M$15)-1+'Assumptions'!$E$34))-INDEX('Initiatives'!$N$7:$N$16,$M$15))))/12))</x:f>
        <x:v>0</x:v>
      </x:c>
      <x:c r="G170" s="33" t="n">
        <x:f>IF($N$15="Excluded",0,IF(OR($N$15&lt;&gt;"Complete",'Assumptions'!$D$42&lt;&gt;"Complete"),"n.a.",(IF(INDEX('Initiatives'!$N$7:$N$16,$M$15)=0,MAX(0,36-(INDEX('Initiatives'!$M$7:$M$16,$M$15)-1+'Assumptions'!$E$34)),MIN(MAX(0,36-(INDEX('Initiatives'!$M$7:$M$16,$M$15)-1+'Assumptions'!$E$34)),INDEX('Initiatives'!$N$7:$N$16,$M$15))^2/(2*MAX(1,INDEX('Initiatives'!$N$7:$N$16,$M$15)))+MAX(0,MAX(0,36-(INDEX('Initiatives'!$M$7:$M$16,$M$15)-1+'Assumptions'!$E$34))-INDEX('Initiatives'!$N$7:$N$16,$M$15)))-IF(INDEX('Initiatives'!$N$7:$N$16,$M$15)=0,MAX(0,24-(INDEX('Initiatives'!$M$7:$M$16,$M$15)-1+'Assumptions'!$E$34)),MIN(MAX(0,24-(INDEX('Initiatives'!$M$7:$M$16,$M$15)-1+'Assumptions'!$E$34)),INDEX('Initiatives'!$N$7:$N$16,$M$15))^2/(2*MAX(1,INDEX('Initiatives'!$N$7:$N$16,$M$15)))+MAX(0,MAX(0,24-(INDEX('Initiatives'!$M$7:$M$16,$M$15)-1+'Assumptions'!$E$34))-INDEX('Initiatives'!$N$7:$N$16,$M$15))))/12))</x:f>
        <x:v>0</x:v>
      </x:c>
      <x:c r="H170" s="33" t="n">
        <x:f>IF($N$15="Excluded",0,IF(OR($N$15&lt;&gt;"Complete",'Assumptions'!$D$42&lt;&gt;"Complete"),"n.a.",(IF(INDEX('Initiatives'!$N$7:$N$16,$M$15)=0,MAX(0,48-(INDEX('Initiatives'!$M$7:$M$16,$M$15)-1+'Assumptions'!$E$34)),MIN(MAX(0,48-(INDEX('Initiatives'!$M$7:$M$16,$M$15)-1+'Assumptions'!$E$34)),INDEX('Initiatives'!$N$7:$N$16,$M$15))^2/(2*MAX(1,INDEX('Initiatives'!$N$7:$N$16,$M$15)))+MAX(0,MAX(0,48-(INDEX('Initiatives'!$M$7:$M$16,$M$15)-1+'Assumptions'!$E$34))-INDEX('Initiatives'!$N$7:$N$16,$M$15)))-IF(INDEX('Initiatives'!$N$7:$N$16,$M$15)=0,MAX(0,36-(INDEX('Initiatives'!$M$7:$M$16,$M$15)-1+'Assumptions'!$E$34)),MIN(MAX(0,36-(INDEX('Initiatives'!$M$7:$M$16,$M$15)-1+'Assumptions'!$E$34)),INDEX('Initiatives'!$N$7:$N$16,$M$15))^2/(2*MAX(1,INDEX('Initiatives'!$N$7:$N$16,$M$15)))+MAX(0,MAX(0,36-(INDEX('Initiatives'!$M$7:$M$16,$M$15)-1+'Assumptions'!$E$34))-INDEX('Initiatives'!$N$7:$N$16,$M$15))))/12))</x:f>
        <x:v>0</x:v>
      </x:c>
      <x:c r="I170" s="33" t="n">
        <x:f>IF($N$15="Excluded",0,IF(OR($N$15&lt;&gt;"Complete",'Assumptions'!$D$42&lt;&gt;"Complete"),"n.a.",(IF(INDEX('Initiatives'!$N$7:$N$16,$M$15)=0,MAX(0,60-(INDEX('Initiatives'!$M$7:$M$16,$M$15)-1+'Assumptions'!$E$34)),MIN(MAX(0,60-(INDEX('Initiatives'!$M$7:$M$16,$M$15)-1+'Assumptions'!$E$34)),INDEX('Initiatives'!$N$7:$N$16,$M$15))^2/(2*MAX(1,INDEX('Initiatives'!$N$7:$N$16,$M$15)))+MAX(0,MAX(0,60-(INDEX('Initiatives'!$M$7:$M$16,$M$15)-1+'Assumptions'!$E$34))-INDEX('Initiatives'!$N$7:$N$16,$M$15)))-IF(INDEX('Initiatives'!$N$7:$N$16,$M$15)=0,MAX(0,48-(INDEX('Initiatives'!$M$7:$M$16,$M$15)-1+'Assumptions'!$E$34)),MIN(MAX(0,48-(INDEX('Initiatives'!$M$7:$M$16,$M$15)-1+'Assumptions'!$E$34)),INDEX('Initiatives'!$N$7:$N$16,$M$15))^2/(2*MAX(1,INDEX('Initiatives'!$N$7:$N$16,$M$15)))+MAX(0,MAX(0,48-(INDEX('Initiatives'!$M$7:$M$16,$M$15)-1+'Assumptions'!$E$34))-INDEX('Initiatives'!$N$7:$N$16,$M$15))))/12))</x:f>
        <x:v>0</x:v>
      </x:c>
      <x:c r="J170" s="38"/>
      <x:c r="K170" s="2"/>
      <x:c r="L170" s="2"/>
      <x:c r="M170" s="2"/>
      <x:c r="N170" s="2"/>
      <x:c r="O170" s="2"/>
      <x:c r="P170" s="2"/>
      <x:c r="Q170" s="2"/>
      <x:c r="R170" s="2"/>
      <x:c r="S170" s="2"/>
      <x:c r="T170" s="2"/>
      <x:c r="U170" s="2"/>
      <x:c r="V170" s="2"/>
      <x:c r="W170" s="2"/>
      <x:c r="X170" s="2"/>
      <x:c r="Y170" s="2"/>
      <x:c r="Z170" s="2"/>
      <x:c r="AA170" s="2"/>
      <x:c r="AB170" s="2"/>
      <x:c r="AC170" s="2"/>
      <x:c r="AD170" s="2"/>
    </x:row>
    <x:row r="171" ht="22" customHeight="1">
      <x:c r="A171" s="1"/>
      <x:c r="B171" s="1"/>
      <x:c r="C171" s="2" t="str">
        <x:v>Revenue contribution</x:v>
      </x:c>
      <x:c r="D171" s="39" t="n">
        <x:f>IF($N$15="Excluded",0,IF(OR($N$15&lt;&gt;"Complete",'Assumptions'!$D$42&lt;&gt;"Complete"),"n.a.",D170*INDEX('Initiatives'!$F$7:$F$16,$M$15)*INDEX('Initiatives'!$G$7:$G$16,$M$15)*'Assumptions'!E$16))</x:f>
        <x:v>0</x:v>
      </x:c>
      <x:c r="E171" s="39" t="n">
        <x:f>IF($N$15="Excluded",0,IF(OR($N$15&lt;&gt;"Complete",'Assumptions'!$D$42&lt;&gt;"Complete"),"n.a.",E170*INDEX('Initiatives'!$F$7:$F$16,$M$15)*INDEX('Initiatives'!$G$7:$G$16,$M$15)*'Assumptions'!F$16))</x:f>
        <x:v>0</x:v>
      </x:c>
      <x:c r="F171" s="39" t="n">
        <x:f>IF($N$15="Excluded",0,IF(OR($N$15&lt;&gt;"Complete",'Assumptions'!$D$42&lt;&gt;"Complete"),"n.a.",F170*INDEX('Initiatives'!$F$7:$F$16,$M$15)*INDEX('Initiatives'!$G$7:$G$16,$M$15)*'Assumptions'!G$16))</x:f>
        <x:v>0</x:v>
      </x:c>
      <x:c r="G171" s="39" t="n">
        <x:f>IF($N$15="Excluded",0,IF(OR($N$15&lt;&gt;"Complete",'Assumptions'!$D$42&lt;&gt;"Complete"),"n.a.",G170*INDEX('Initiatives'!$F$7:$F$16,$M$15)*INDEX('Initiatives'!$G$7:$G$16,$M$15)*'Assumptions'!H$16))</x:f>
        <x:v>0</x:v>
      </x:c>
      <x:c r="H171" s="39" t="n">
        <x:f>IF($N$15="Excluded",0,IF(OR($N$15&lt;&gt;"Complete",'Assumptions'!$D$42&lt;&gt;"Complete"),"n.a.",H170*INDEX('Initiatives'!$F$7:$F$16,$M$15)*INDEX('Initiatives'!$G$7:$G$16,$M$15)*'Assumptions'!I$16))</x:f>
        <x:v>0</x:v>
      </x:c>
      <x:c r="I171" s="39" t="n">
        <x:f>IF($N$15="Excluded",0,IF(OR($N$15&lt;&gt;"Complete",'Assumptions'!$D$42&lt;&gt;"Complete"),"n.a.",I170*INDEX('Initiatives'!$F$7:$F$16,$M$15)*INDEX('Initiatives'!$G$7:$G$16,$M$15)*'Assumptions'!J$16))</x:f>
        <x:v>0</x:v>
      </x:c>
      <x:c r="J171" s="38"/>
      <x:c r="K171" s="2"/>
      <x:c r="L171" s="2"/>
      <x:c r="M171" s="2"/>
      <x:c r="N171" s="2"/>
      <x:c r="O171" s="2"/>
      <x:c r="P171" s="2"/>
      <x:c r="Q171" s="2"/>
      <x:c r="R171" s="2"/>
      <x:c r="S171" s="2"/>
      <x:c r="T171" s="2"/>
      <x:c r="U171" s="2"/>
      <x:c r="V171" s="2"/>
      <x:c r="W171" s="2"/>
      <x:c r="X171" s="2"/>
      <x:c r="Y171" s="2"/>
      <x:c r="Z171" s="2"/>
      <x:c r="AA171" s="2"/>
      <x:c r="AB171" s="2"/>
      <x:c r="AC171" s="2"/>
      <x:c r="AD171" s="2"/>
    </x:row>
    <x:row r="172" ht="22" customHeight="1">
      <x:c r="A172" s="1"/>
      <x:c r="B172" s="1"/>
      <x:c r="C172" s="2" t="str">
        <x:v>Cost savings</x:v>
      </x:c>
      <x:c r="D172" s="39" t="n">
        <x:f>IF($N$15="Excluded",0,IF(OR($N$15&lt;&gt;"Complete",'Assumptions'!$D$42&lt;&gt;"Complete"),"n.a.",D170*INDEX('Initiatives'!$H$7:$H$16,$M$15)*'Assumptions'!E$19))</x:f>
        <x:v>0</x:v>
      </x:c>
      <x:c r="E172" s="39" t="n">
        <x:f>IF($N$15="Excluded",0,IF(OR($N$15&lt;&gt;"Complete",'Assumptions'!$D$42&lt;&gt;"Complete"),"n.a.",E170*INDEX('Initiatives'!$H$7:$H$16,$M$15)*'Assumptions'!F$19))</x:f>
        <x:v>0</x:v>
      </x:c>
      <x:c r="F172" s="39" t="n">
        <x:f>IF($N$15="Excluded",0,IF(OR($N$15&lt;&gt;"Complete",'Assumptions'!$D$42&lt;&gt;"Complete"),"n.a.",F170*INDEX('Initiatives'!$H$7:$H$16,$M$15)*'Assumptions'!G$19))</x:f>
        <x:v>0</x:v>
      </x:c>
      <x:c r="G172" s="39" t="n">
        <x:f>IF($N$15="Excluded",0,IF(OR($N$15&lt;&gt;"Complete",'Assumptions'!$D$42&lt;&gt;"Complete"),"n.a.",G170*INDEX('Initiatives'!$H$7:$H$16,$M$15)*'Assumptions'!H$19))</x:f>
        <x:v>0</x:v>
      </x:c>
      <x:c r="H172" s="39" t="n">
        <x:f>IF($N$15="Excluded",0,IF(OR($N$15&lt;&gt;"Complete",'Assumptions'!$D$42&lt;&gt;"Complete"),"n.a.",H170*INDEX('Initiatives'!$H$7:$H$16,$M$15)*'Assumptions'!I$19))</x:f>
        <x:v>0</x:v>
      </x:c>
      <x:c r="I172" s="39" t="n">
        <x:f>IF($N$15="Excluded",0,IF(OR($N$15&lt;&gt;"Complete",'Assumptions'!$D$42&lt;&gt;"Complete"),"n.a.",I170*INDEX('Initiatives'!$H$7:$H$16,$M$15)*'Assumptions'!J$19))</x:f>
        <x:v>0</x:v>
      </x:c>
      <x:c r="J172" s="38"/>
      <x:c r="K172" s="2"/>
      <x:c r="L172" s="2"/>
      <x:c r="M172" s="2"/>
      <x:c r="N172" s="2"/>
      <x:c r="O172" s="2"/>
      <x:c r="P172" s="2"/>
      <x:c r="Q172" s="2"/>
      <x:c r="R172" s="2"/>
      <x:c r="S172" s="2"/>
      <x:c r="T172" s="2"/>
      <x:c r="U172" s="2"/>
      <x:c r="V172" s="2"/>
      <x:c r="W172" s="2"/>
      <x:c r="X172" s="2"/>
      <x:c r="Y172" s="2"/>
      <x:c r="Z172" s="2"/>
      <x:c r="AA172" s="2"/>
      <x:c r="AB172" s="2"/>
      <x:c r="AC172" s="2"/>
      <x:c r="AD172" s="2"/>
    </x:row>
    <x:row r="173" ht="22" customHeight="1">
      <x:c r="A173" s="1"/>
      <x:c r="B173" s="1"/>
      <x:c r="C173" s="2" t="str">
        <x:v>Gross synergy</x:v>
      </x:c>
      <x:c r="D173" s="39" t="n">
        <x:f>IF($N$15="Excluded",0,IF(OR($N$15&lt;&gt;"Complete",'Assumptions'!$D$42&lt;&gt;"Complete"),"n.a.",SUM(D171:D172)))</x:f>
        <x:v>0</x:v>
      </x:c>
      <x:c r="E173" s="39" t="n">
        <x:f>IF($N$15="Excluded",0,IF(OR($N$15&lt;&gt;"Complete",'Assumptions'!$D$42&lt;&gt;"Complete"),"n.a.",SUM(E171:E172)))</x:f>
        <x:v>0</x:v>
      </x:c>
      <x:c r="F173" s="39" t="n">
        <x:f>IF($N$15="Excluded",0,IF(OR($N$15&lt;&gt;"Complete",'Assumptions'!$D$42&lt;&gt;"Complete"),"n.a.",SUM(F171:F172)))</x:f>
        <x:v>0</x:v>
      </x:c>
      <x:c r="G173" s="39" t="n">
        <x:f>IF($N$15="Excluded",0,IF(OR($N$15&lt;&gt;"Complete",'Assumptions'!$D$42&lt;&gt;"Complete"),"n.a.",SUM(G171:G172)))</x:f>
        <x:v>0</x:v>
      </x:c>
      <x:c r="H173" s="39" t="n">
        <x:f>IF($N$15="Excluded",0,IF(OR($N$15&lt;&gt;"Complete",'Assumptions'!$D$42&lt;&gt;"Complete"),"n.a.",SUM(H171:H172)))</x:f>
        <x:v>0</x:v>
      </x:c>
      <x:c r="I173" s="39" t="n">
        <x:f>IF($N$15="Excluded",0,IF(OR($N$15&lt;&gt;"Complete",'Assumptions'!$D$42&lt;&gt;"Complete"),"n.a.",SUM(I171:I172)))</x:f>
        <x:v>0</x:v>
      </x:c>
      <x:c r="J173" s="38"/>
      <x:c r="K173" s="2"/>
      <x:c r="L173" s="2"/>
      <x:c r="M173" s="2"/>
      <x:c r="N173" s="2"/>
      <x:c r="O173" s="2"/>
      <x:c r="P173" s="2"/>
      <x:c r="Q173" s="2"/>
      <x:c r="R173" s="2"/>
      <x:c r="S173" s="2"/>
      <x:c r="T173" s="2"/>
      <x:c r="U173" s="2"/>
      <x:c r="V173" s="2"/>
      <x:c r="W173" s="2"/>
      <x:c r="X173" s="2"/>
      <x:c r="Y173" s="2"/>
      <x:c r="Z173" s="2"/>
      <x:c r="AA173" s="2"/>
      <x:c r="AB173" s="2"/>
      <x:c r="AC173" s="2"/>
      <x:c r="AD173" s="2"/>
    </x:row>
    <x:row r="174" ht="22" customHeight="1">
      <x:c r="A174" s="1"/>
      <x:c r="B174" s="1"/>
      <x:c r="C174" s="2" t="str">
        <x:v>Risk-adjusted synergy</x:v>
      </x:c>
      <x:c r="D174" s="39" t="n">
        <x:f>IF($N$15="Excluded",0,IF(OR($N$15&lt;&gt;"Complete",'Assumptions'!$D$42&lt;&gt;"Complete"),"n.a.",D173*MIN(1,INDEX('Initiatives'!$O$7:$O$16,$M$15)*'Assumptions'!E$25)))</x:f>
        <x:v>0</x:v>
      </x:c>
      <x:c r="E174" s="39" t="n">
        <x:f>IF($N$15="Excluded",0,IF(OR($N$15&lt;&gt;"Complete",'Assumptions'!$D$42&lt;&gt;"Complete"),"n.a.",E173*MIN(1,INDEX('Initiatives'!$O$7:$O$16,$M$15)*'Assumptions'!F$25)))</x:f>
        <x:v>0</x:v>
      </x:c>
      <x:c r="F174" s="39" t="n">
        <x:f>IF($N$15="Excluded",0,IF(OR($N$15&lt;&gt;"Complete",'Assumptions'!$D$42&lt;&gt;"Complete"),"n.a.",F173*MIN(1,INDEX('Initiatives'!$O$7:$O$16,$M$15)*'Assumptions'!G$25)))</x:f>
        <x:v>0</x:v>
      </x:c>
      <x:c r="G174" s="39" t="n">
        <x:f>IF($N$15="Excluded",0,IF(OR($N$15&lt;&gt;"Complete",'Assumptions'!$D$42&lt;&gt;"Complete"),"n.a.",G173*MIN(1,INDEX('Initiatives'!$O$7:$O$16,$M$15)*'Assumptions'!H$25)))</x:f>
        <x:v>0</x:v>
      </x:c>
      <x:c r="H174" s="39" t="n">
        <x:f>IF($N$15="Excluded",0,IF(OR($N$15&lt;&gt;"Complete",'Assumptions'!$D$42&lt;&gt;"Complete"),"n.a.",H173*MIN(1,INDEX('Initiatives'!$O$7:$O$16,$M$15)*'Assumptions'!I$25)))</x:f>
        <x:v>0</x:v>
      </x:c>
      <x:c r="I174" s="39" t="n">
        <x:f>IF($N$15="Excluded",0,IF(OR($N$15&lt;&gt;"Complete",'Assumptions'!$D$42&lt;&gt;"Complete"),"n.a.",I173*MIN(1,INDEX('Initiatives'!$O$7:$O$16,$M$15)*'Assumptions'!J$25)))</x:f>
        <x:v>0</x:v>
      </x:c>
      <x:c r="J174" s="38"/>
      <x:c r="K174" s="2"/>
      <x:c r="L174" s="2"/>
      <x:c r="M174" s="2"/>
      <x:c r="N174" s="2"/>
      <x:c r="O174" s="2"/>
      <x:c r="P174" s="2"/>
      <x:c r="Q174" s="2"/>
      <x:c r="R174" s="2"/>
      <x:c r="S174" s="2"/>
      <x:c r="T174" s="2"/>
      <x:c r="U174" s="2"/>
      <x:c r="V174" s="2"/>
      <x:c r="W174" s="2"/>
      <x:c r="X174" s="2"/>
      <x:c r="Y174" s="2"/>
      <x:c r="Z174" s="2"/>
      <x:c r="AA174" s="2"/>
      <x:c r="AB174" s="2"/>
      <x:c r="AC174" s="2"/>
      <x:c r="AD174" s="2"/>
    </x:row>
    <x:row r="175" ht="22" customHeight="1">
      <x:c r="A175" s="1"/>
      <x:c r="B175" s="1"/>
      <x:c r="C175" s="2" t="str">
        <x:v>Dis-synergies</x:v>
      </x:c>
      <x:c r="D175" s="39" t="n">
        <x:f>IF($N$15="Excluded",0,IF(OR($N$15&lt;&gt;"Complete",'Assumptions'!$D$42&lt;&gt;"Complete"),"n.a.",0))</x:f>
        <x:v>0</x:v>
      </x:c>
      <x:c r="E175" s="39" t="n">
        <x:f>IF($N$15="Excluded",0,IF(OR($N$15&lt;&gt;"Complete",'Assumptions'!$D$42&lt;&gt;"Complete"),"n.a.",INDEX('Initiatives'!$I$7:$I$16,$M$15)*'Assumptions'!F$22))</x:f>
        <x:v>0</x:v>
      </x:c>
      <x:c r="F175" s="39" t="n">
        <x:f>IF($N$15="Excluded",0,IF(OR($N$15&lt;&gt;"Complete",'Assumptions'!$D$42&lt;&gt;"Complete"),"n.a.",INDEX('Initiatives'!$I$7:$I$16,$M$15)*'Assumptions'!G$22))</x:f>
        <x:v>0</x:v>
      </x:c>
      <x:c r="G175" s="39" t="n">
        <x:f>IF($N$15="Excluded",0,IF(OR($N$15&lt;&gt;"Complete",'Assumptions'!$D$42&lt;&gt;"Complete"),"n.a.",INDEX('Initiatives'!$I$7:$I$16,$M$15)*'Assumptions'!H$22))</x:f>
        <x:v>0</x:v>
      </x:c>
      <x:c r="H175" s="39" t="n">
        <x:f>IF($N$15="Excluded",0,IF(OR($N$15&lt;&gt;"Complete",'Assumptions'!$D$42&lt;&gt;"Complete"),"n.a.",INDEX('Initiatives'!$I$7:$I$16,$M$15)*'Assumptions'!I$22))</x:f>
        <x:v>0</x:v>
      </x:c>
      <x:c r="I175" s="39" t="n">
        <x:f>IF($N$15="Excluded",0,IF(OR($N$15&lt;&gt;"Complete",'Assumptions'!$D$42&lt;&gt;"Complete"),"n.a.",INDEX('Initiatives'!$I$7:$I$16,$M$15)*'Assumptions'!J$22))</x:f>
        <x:v>0</x:v>
      </x:c>
      <x:c r="J175" s="38"/>
      <x:c r="K175" s="2"/>
      <x:c r="L175" s="2"/>
      <x:c r="M175" s="2"/>
      <x:c r="N175" s="2"/>
      <x:c r="O175" s="2"/>
      <x:c r="P175" s="2"/>
      <x:c r="Q175" s="2"/>
      <x:c r="R175" s="2"/>
      <x:c r="S175" s="2"/>
      <x:c r="T175" s="2"/>
      <x:c r="U175" s="2"/>
      <x:c r="V175" s="2"/>
      <x:c r="W175" s="2"/>
      <x:c r="X175" s="2"/>
      <x:c r="Y175" s="2"/>
      <x:c r="Z175" s="2"/>
      <x:c r="AA175" s="2"/>
      <x:c r="AB175" s="2"/>
      <x:c r="AC175" s="2"/>
      <x:c r="AD175" s="2"/>
    </x:row>
    <x:row r="176" ht="22" customHeight="1">
      <x:c r="A176" s="1"/>
      <x:c r="B176" s="1"/>
      <x:c r="C176" s="2" t="str">
        <x:v>Net operating benefit</x:v>
      </x:c>
      <x:c r="D176" s="39" t="n">
        <x:f>IF($N$15="Excluded",0,IF(OR($N$15&lt;&gt;"Complete",'Assumptions'!$D$42&lt;&gt;"Complete"),"n.a.",D174-D175))</x:f>
        <x:v>0</x:v>
      </x:c>
      <x:c r="E176" s="39" t="n">
        <x:f>IF($N$15="Excluded",0,IF(OR($N$15&lt;&gt;"Complete",'Assumptions'!$D$42&lt;&gt;"Complete"),"n.a.",E174-E175))</x:f>
        <x:v>0</x:v>
      </x:c>
      <x:c r="F176" s="39" t="n">
        <x:f>IF($N$15="Excluded",0,IF(OR($N$15&lt;&gt;"Complete",'Assumptions'!$D$42&lt;&gt;"Complete"),"n.a.",F174-F175))</x:f>
        <x:v>0</x:v>
      </x:c>
      <x:c r="G176" s="39" t="n">
        <x:f>IF($N$15="Excluded",0,IF(OR($N$15&lt;&gt;"Complete",'Assumptions'!$D$42&lt;&gt;"Complete"),"n.a.",G174-G175))</x:f>
        <x:v>0</x:v>
      </x:c>
      <x:c r="H176" s="39" t="n">
        <x:f>IF($N$15="Excluded",0,IF(OR($N$15&lt;&gt;"Complete",'Assumptions'!$D$42&lt;&gt;"Complete"),"n.a.",H174-H175))</x:f>
        <x:v>0</x:v>
      </x:c>
      <x:c r="I176" s="39" t="n">
        <x:f>IF($N$15="Excluded",0,IF(OR($N$15&lt;&gt;"Complete",'Assumptions'!$D$42&lt;&gt;"Complete"),"n.a.",I174-I175))</x:f>
        <x:v>0</x:v>
      </x:c>
      <x:c r="J176" s="38"/>
      <x:c r="K176" s="2"/>
      <x:c r="L176" s="2"/>
      <x:c r="M176" s="2"/>
      <x:c r="N176" s="2"/>
      <x:c r="O176" s="2"/>
      <x:c r="P176" s="2"/>
      <x:c r="Q176" s="2"/>
      <x:c r="R176" s="2"/>
      <x:c r="S176" s="2"/>
      <x:c r="T176" s="2"/>
      <x:c r="U176" s="2"/>
      <x:c r="V176" s="2"/>
      <x:c r="W176" s="2"/>
      <x:c r="X176" s="2"/>
      <x:c r="Y176" s="2"/>
      <x:c r="Z176" s="2"/>
      <x:c r="AA176" s="2"/>
      <x:c r="AB176" s="2"/>
      <x:c r="AC176" s="2"/>
      <x:c r="AD176" s="2"/>
    </x:row>
    <x:row r="177" ht="22" customHeight="1">
      <x:c r="A177" s="1"/>
      <x:c r="B177" s="1"/>
      <x:c r="C177" s="2" t="str">
        <x:v>Cash tax expense / (benefit)</x:v>
      </x:c>
      <x:c r="D177" s="39" t="n">
        <x:f>IF($N$15="Excluded",0,IF(OR($N$15&lt;&gt;"Complete",'Assumptions'!$D$42&lt;&gt;"Complete"),"n.a.",(MAX(0,D176)-MAX(0,-D176)*'Assumptions'!$D$10)*INDEX('Initiatives'!$P$7:$P$16,$M$15)))</x:f>
        <x:v>0</x:v>
      </x:c>
      <x:c r="E177" s="39" t="n">
        <x:f>IF($N$15="Excluded",0,IF(OR($N$15&lt;&gt;"Complete",'Assumptions'!$D$42&lt;&gt;"Complete"),"n.a.",(MAX(0,E176)-MAX(0,-E176)*'Assumptions'!$D$10)*INDEX('Initiatives'!$P$7:$P$16,$M$15)))</x:f>
        <x:v>0</x:v>
      </x:c>
      <x:c r="F177" s="39" t="n">
        <x:f>IF($N$15="Excluded",0,IF(OR($N$15&lt;&gt;"Complete",'Assumptions'!$D$42&lt;&gt;"Complete"),"n.a.",(MAX(0,F176)-MAX(0,-F176)*'Assumptions'!$D$10)*INDEX('Initiatives'!$P$7:$P$16,$M$15)))</x:f>
        <x:v>0</x:v>
      </x:c>
      <x:c r="G177" s="39" t="n">
        <x:f>IF($N$15="Excluded",0,IF(OR($N$15&lt;&gt;"Complete",'Assumptions'!$D$42&lt;&gt;"Complete"),"n.a.",(MAX(0,G176)-MAX(0,-G176)*'Assumptions'!$D$10)*INDEX('Initiatives'!$P$7:$P$16,$M$15)))</x:f>
        <x:v>0</x:v>
      </x:c>
      <x:c r="H177" s="39" t="n">
        <x:f>IF($N$15="Excluded",0,IF(OR($N$15&lt;&gt;"Complete",'Assumptions'!$D$42&lt;&gt;"Complete"),"n.a.",(MAX(0,H176)-MAX(0,-H176)*'Assumptions'!$D$10)*INDEX('Initiatives'!$P$7:$P$16,$M$15)))</x:f>
        <x:v>0</x:v>
      </x:c>
      <x:c r="I177" s="39" t="n">
        <x:f>IF($N$15="Excluded",0,IF(OR($N$15&lt;&gt;"Complete",'Assumptions'!$D$42&lt;&gt;"Complete"),"n.a.",(MAX(0,I176)-MAX(0,-I176)*'Assumptions'!$D$10)*INDEX('Initiatives'!$P$7:$P$16,$M$15)))</x:f>
        <x:v>0</x:v>
      </x:c>
      <x:c r="J177" s="38"/>
      <x:c r="K177" s="2"/>
      <x:c r="L177" s="2"/>
      <x:c r="M177" s="2"/>
      <x:c r="N177" s="2"/>
      <x:c r="O177" s="2"/>
      <x:c r="P177" s="2"/>
      <x:c r="Q177" s="2"/>
      <x:c r="R177" s="2"/>
      <x:c r="S177" s="2"/>
      <x:c r="T177" s="2"/>
      <x:c r="U177" s="2"/>
      <x:c r="V177" s="2"/>
      <x:c r="W177" s="2"/>
      <x:c r="X177" s="2"/>
      <x:c r="Y177" s="2"/>
      <x:c r="Z177" s="2"/>
      <x:c r="AA177" s="2"/>
      <x:c r="AB177" s="2"/>
      <x:c r="AC177" s="2"/>
      <x:c r="AD177" s="2"/>
    </x:row>
    <x:row r="178" ht="22" customHeight="1">
      <x:c r="A178" s="1"/>
      <x:c r="B178" s="1"/>
      <x:c r="C178" s="2" t="str">
        <x:v>Implementation cash, after tax</x:v>
      </x:c>
      <x:c r="D178" s="39" t="n">
        <x:f>IF($N$15="Excluded",0,IF(OR($N$15&lt;&gt;"Complete",'Assumptions'!$D$42&lt;&gt;"Complete"),"n.a.",INDEX('Initiatives'!$J$7:$J$16,$M$15)*'Assumptions'!$E$28*(1-INDEX('Initiatives'!$P$7:$P$16,$M$15)*INDEX('Initiatives'!$Q$7:$Q$16,$M$15)*'Assumptions'!$D$10)))</x:f>
        <x:v>0</x:v>
      </x:c>
      <x:c r="E178" s="39" t="n">
        <x:f>IF($N$15="Excluded",0,IF(OR($N$15&lt;&gt;"Complete",'Assumptions'!$D$42&lt;&gt;"Complete"),"n.a.",0))</x:f>
        <x:v>0</x:v>
      </x:c>
      <x:c r="F178" s="39" t="n">
        <x:f>IF($N$15="Excluded",0,IF(OR($N$15&lt;&gt;"Complete",'Assumptions'!$D$42&lt;&gt;"Complete"),"n.a.",0))</x:f>
        <x:v>0</x:v>
      </x:c>
      <x:c r="G178" s="39" t="n">
        <x:f>IF($N$15="Excluded",0,IF(OR($N$15&lt;&gt;"Complete",'Assumptions'!$D$42&lt;&gt;"Complete"),"n.a.",0))</x:f>
        <x:v>0</x:v>
      </x:c>
      <x:c r="H178" s="39" t="n">
        <x:f>IF($N$15="Excluded",0,IF(OR($N$15&lt;&gt;"Complete",'Assumptions'!$D$42&lt;&gt;"Complete"),"n.a.",0))</x:f>
        <x:v>0</x:v>
      </x:c>
      <x:c r="I178" s="39" t="n">
        <x:f>IF($N$15="Excluded",0,IF(OR($N$15&lt;&gt;"Complete",'Assumptions'!$D$42&lt;&gt;"Complete"),"n.a.",0))</x:f>
        <x:v>0</x:v>
      </x:c>
      <x:c r="J178" s="38"/>
      <x:c r="K178" s="2"/>
      <x:c r="L178" s="2"/>
      <x:c r="M178" s="2"/>
      <x:c r="N178" s="2"/>
      <x:c r="O178" s="2"/>
      <x:c r="P178" s="2"/>
      <x:c r="Q178" s="2"/>
      <x:c r="R178" s="2"/>
      <x:c r="S178" s="2"/>
      <x:c r="T178" s="2"/>
      <x:c r="U178" s="2"/>
      <x:c r="V178" s="2"/>
      <x:c r="W178" s="2"/>
      <x:c r="X178" s="2"/>
      <x:c r="Y178" s="2"/>
      <x:c r="Z178" s="2"/>
      <x:c r="AA178" s="2"/>
      <x:c r="AB178" s="2"/>
      <x:c r="AC178" s="2"/>
      <x:c r="AD178" s="2"/>
    </x:row>
    <x:row r="179" ht="22" customHeight="1">
      <x:c r="A179" s="1"/>
      <x:c r="B179" s="1"/>
      <x:c r="C179" s="2" t="str">
        <x:v>Capex</x:v>
      </x:c>
      <x:c r="D179" s="39" t="n">
        <x:f>IF($N$15="Excluded",0,IF(OR($N$15&lt;&gt;"Complete",'Assumptions'!$D$42&lt;&gt;"Complete"),"n.a.",INDEX('Initiatives'!$K$7:$K$16,$M$15)*'Assumptions'!$E$31))</x:f>
        <x:v>0</x:v>
      </x:c>
      <x:c r="E179" s="39" t="n">
        <x:f>IF($N$15="Excluded",0,IF(OR($N$15&lt;&gt;"Complete",'Assumptions'!$D$42&lt;&gt;"Complete"),"n.a.",0))</x:f>
        <x:v>0</x:v>
      </x:c>
      <x:c r="F179" s="39" t="n">
        <x:f>IF($N$15="Excluded",0,IF(OR($N$15&lt;&gt;"Complete",'Assumptions'!$D$42&lt;&gt;"Complete"),"n.a.",0))</x:f>
        <x:v>0</x:v>
      </x:c>
      <x:c r="G179" s="39" t="n">
        <x:f>IF($N$15="Excluded",0,IF(OR($N$15&lt;&gt;"Complete",'Assumptions'!$D$42&lt;&gt;"Complete"),"n.a.",0))</x:f>
        <x:v>0</x:v>
      </x:c>
      <x:c r="H179" s="39" t="n">
        <x:f>IF($N$15="Excluded",0,IF(OR($N$15&lt;&gt;"Complete",'Assumptions'!$D$42&lt;&gt;"Complete"),"n.a.",0))</x:f>
        <x:v>0</x:v>
      </x:c>
      <x:c r="I179" s="39" t="n">
        <x:f>IF($N$15="Excluded",0,IF(OR($N$15&lt;&gt;"Complete",'Assumptions'!$D$42&lt;&gt;"Complete"),"n.a.",0))</x:f>
        <x:v>0</x:v>
      </x:c>
      <x:c r="J179" s="38"/>
      <x:c r="K179" s="2"/>
      <x:c r="L179" s="2"/>
      <x:c r="M179" s="2"/>
      <x:c r="N179" s="2"/>
      <x:c r="O179" s="2"/>
      <x:c r="P179" s="2"/>
      <x:c r="Q179" s="2"/>
      <x:c r="R179" s="2"/>
      <x:c r="S179" s="2"/>
      <x:c r="T179" s="2"/>
      <x:c r="U179" s="2"/>
      <x:c r="V179" s="2"/>
      <x:c r="W179" s="2"/>
      <x:c r="X179" s="2"/>
      <x:c r="Y179" s="2"/>
      <x:c r="Z179" s="2"/>
      <x:c r="AA179" s="2"/>
      <x:c r="AB179" s="2"/>
      <x:c r="AC179" s="2"/>
      <x:c r="AD179" s="2"/>
    </x:row>
    <x:row r="180" ht="22" customHeight="1">
      <x:c r="A180" s="1"/>
      <x:c r="B180" s="1"/>
      <x:c r="C180" s="2" t="str">
        <x:v>Working capital</x:v>
      </x:c>
      <x:c r="D180" s="39" t="n">
        <x:f>IF($N$15="Excluded",0,IF(OR($N$15&lt;&gt;"Complete",'Assumptions'!$D$42&lt;&gt;"Complete"),"n.a.",INDEX('Initiatives'!$L$7:$L$16,$M$15)*'Assumptions'!$E$31))</x:f>
        <x:v>0</x:v>
      </x:c>
      <x:c r="E180" s="39" t="n">
        <x:f>IF($N$15="Excluded",0,IF(OR($N$15&lt;&gt;"Complete",'Assumptions'!$D$42&lt;&gt;"Complete"),"n.a.",0))</x:f>
        <x:v>0</x:v>
      </x:c>
      <x:c r="F180" s="39" t="n">
        <x:f>IF($N$15="Excluded",0,IF(OR($N$15&lt;&gt;"Complete",'Assumptions'!$D$42&lt;&gt;"Complete"),"n.a.",0))</x:f>
        <x:v>0</x:v>
      </x:c>
      <x:c r="G180" s="39" t="n">
        <x:f>IF($N$15="Excluded",0,IF(OR($N$15&lt;&gt;"Complete",'Assumptions'!$D$42&lt;&gt;"Complete"),"n.a.",0))</x:f>
        <x:v>0</x:v>
      </x:c>
      <x:c r="H180" s="39" t="n">
        <x:f>IF($N$15="Excluded",0,IF(OR($N$15&lt;&gt;"Complete",'Assumptions'!$D$42&lt;&gt;"Complete"),"n.a.",0))</x:f>
        <x:v>0</x:v>
      </x:c>
      <x:c r="I180" s="39" t="n">
        <x:f>IF($N$15="Excluded",0,IF(OR($N$15&lt;&gt;"Complete",'Assumptions'!$D$42&lt;&gt;"Complete"),"n.a.",0))</x:f>
        <x:v>0</x:v>
      </x:c>
      <x:c r="J180" s="38"/>
      <x:c r="K180" s="2"/>
      <x:c r="L180" s="2"/>
      <x:c r="M180" s="2"/>
      <x:c r="N180" s="2"/>
      <x:c r="O180" s="2"/>
      <x:c r="P180" s="2"/>
      <x:c r="Q180" s="2"/>
      <x:c r="R180" s="2"/>
      <x:c r="S180" s="2"/>
      <x:c r="T180" s="2"/>
      <x:c r="U180" s="2"/>
      <x:c r="V180" s="2"/>
      <x:c r="W180" s="2"/>
      <x:c r="X180" s="2"/>
      <x:c r="Y180" s="2"/>
      <x:c r="Z180" s="2"/>
      <x:c r="AA180" s="2"/>
      <x:c r="AB180" s="2"/>
      <x:c r="AC180" s="2"/>
      <x:c r="AD180" s="2"/>
    </x:row>
    <x:row r="181" ht="22" customHeight="1">
      <x:c r="A181" s="1"/>
      <x:c r="B181" s="1"/>
      <x:c r="C181" s="34" t="str">
        <x:v>Net incremental cash</x:v>
      </x:c>
      <x:c r="D181" s="42" t="n">
        <x:f>IF($N$15="Excluded",0,IF(OR($N$15&lt;&gt;"Complete",'Assumptions'!$D$42&lt;&gt;"Complete"),"n.a.",D176-D177-SUM(D178:D180)))</x:f>
        <x:v>0</x:v>
      </x:c>
      <x:c r="E181" s="42" t="n">
        <x:f>IF($N$15="Excluded",0,IF(OR($N$15&lt;&gt;"Complete",'Assumptions'!$D$42&lt;&gt;"Complete"),"n.a.",E176-E177-SUM(E178:E180)))</x:f>
        <x:v>0</x:v>
      </x:c>
      <x:c r="F181" s="42" t="n">
        <x:f>IF($N$15="Excluded",0,IF(OR($N$15&lt;&gt;"Complete",'Assumptions'!$D$42&lt;&gt;"Complete"),"n.a.",F176-F177-SUM(F178:F180)))</x:f>
        <x:v>0</x:v>
      </x:c>
      <x:c r="G181" s="42" t="n">
        <x:f>IF($N$15="Excluded",0,IF(OR($N$15&lt;&gt;"Complete",'Assumptions'!$D$42&lt;&gt;"Complete"),"n.a.",G176-G177-SUM(G178:G180)))</x:f>
        <x:v>0</x:v>
      </x:c>
      <x:c r="H181" s="42" t="n">
        <x:f>IF($N$15="Excluded",0,IF(OR($N$15&lt;&gt;"Complete",'Assumptions'!$D$42&lt;&gt;"Complete"),"n.a.",H176-H177-SUM(H178:H180)))</x:f>
        <x:v>0</x:v>
      </x:c>
      <x:c r="I181" s="42" t="n">
        <x:f>IF($N$15="Excluded",0,IF(OR($N$15&lt;&gt;"Complete",'Assumptions'!$D$42&lt;&gt;"Complete"),"n.a.",I176-I177-SUM(I178:I180)))</x:f>
        <x:v>0</x:v>
      </x:c>
      <x:c r="J181" s="43"/>
      <x:c r="K181" s="2"/>
      <x:c r="L181" s="2"/>
      <x:c r="M181" s="2"/>
      <x:c r="N181" s="2"/>
      <x:c r="O181" s="2"/>
      <x:c r="P181" s="2"/>
      <x:c r="Q181" s="2"/>
      <x:c r="R181" s="2"/>
      <x:c r="S181" s="2"/>
      <x:c r="T181" s="2"/>
      <x:c r="U181" s="2"/>
      <x:c r="V181" s="2"/>
      <x:c r="W181" s="2"/>
      <x:c r="X181" s="2"/>
      <x:c r="Y181" s="2"/>
      <x:c r="Z181" s="2"/>
      <x:c r="AA181" s="2"/>
      <x:c r="AB181" s="2"/>
      <x:c r="AC181" s="2"/>
      <x:c r="AD181" s="2"/>
    </x:row>
    <x:row r="182" ht="22" customHeight="1">
      <x:c r="A182" s="1"/>
      <x:c r="B182" s="1"/>
      <x:c r="C182" s="34" t="str">
        <x:v>Discounted incremental cash</x:v>
      </x:c>
      <x:c r="D182" s="42" t="n">
        <x:f>IF($N$15="Excluded",0,IF(OR($N$15&lt;&gt;"Complete",'Assumptions'!$D$42&lt;&gt;"Complete"),"n.a.",D181/(1+'Assumptions'!$D$11)^D$5))</x:f>
        <x:v>0</x:v>
      </x:c>
      <x:c r="E182" s="42" t="n">
        <x:f>IF($N$15="Excluded",0,IF(OR($N$15&lt;&gt;"Complete",'Assumptions'!$D$42&lt;&gt;"Complete"),"n.a.",E181/(1+'Assumptions'!$D$11)^E$5))</x:f>
        <x:v>0</x:v>
      </x:c>
      <x:c r="F182" s="42" t="n">
        <x:f>IF($N$15="Excluded",0,IF(OR($N$15&lt;&gt;"Complete",'Assumptions'!$D$42&lt;&gt;"Complete"),"n.a.",F181/(1+'Assumptions'!$D$11)^F$5))</x:f>
        <x:v>0</x:v>
      </x:c>
      <x:c r="G182" s="42" t="n">
        <x:f>IF($N$15="Excluded",0,IF(OR($N$15&lt;&gt;"Complete",'Assumptions'!$D$42&lt;&gt;"Complete"),"n.a.",G181/(1+'Assumptions'!$D$11)^G$5))</x:f>
        <x:v>0</x:v>
      </x:c>
      <x:c r="H182" s="42" t="n">
        <x:f>IF($N$15="Excluded",0,IF(OR($N$15&lt;&gt;"Complete",'Assumptions'!$D$42&lt;&gt;"Complete"),"n.a.",H181/(1+'Assumptions'!$D$11)^H$5))</x:f>
        <x:v>0</x:v>
      </x:c>
      <x:c r="I182" s="42" t="n">
        <x:f>IF($N$15="Excluded",0,IF(OR($N$15&lt;&gt;"Complete",'Assumptions'!$D$42&lt;&gt;"Complete"),"n.a.",I181/(1+'Assumptions'!$D$11)^I$5))</x:f>
        <x:v>0</x:v>
      </x:c>
      <x:c r="J182" s="44" t="n">
        <x:f>IF(COUNT(D182:I182)=6,SUM(D182:I182),"n.a.")</x:f>
        <x:v>0</x:v>
      </x:c>
      <x:c r="K182" s="2"/>
      <x:c r="L182" s="2"/>
      <x:c r="M182" s="2"/>
      <x:c r="N182" s="2"/>
      <x:c r="O182" s="2"/>
      <x:c r="P182" s="2"/>
      <x:c r="Q182" s="2"/>
      <x:c r="R182" s="2"/>
      <x:c r="S182" s="2"/>
      <x:c r="T182" s="2"/>
      <x:c r="U182" s="2"/>
      <x:c r="V182" s="2"/>
      <x:c r="W182" s="2"/>
      <x:c r="X182" s="2"/>
      <x:c r="Y182" s="2"/>
      <x:c r="Z182" s="2"/>
      <x:c r="AA182" s="2"/>
      <x:c r="AB182" s="2"/>
      <x:c r="AC182" s="2"/>
      <x:c r="AD182" s="2"/>
    </x:row>
    <x:row r="183" ht="22" customHeight="1">
      <x:c r="A183" s="1"/>
      <x:c r="B183" s="1"/>
      <x:c r="C183" s="2"/>
      <x:c r="D183" s="38"/>
      <x:c r="E183" s="38"/>
      <x:c r="F183" s="38"/>
      <x:c r="G183" s="38"/>
      <x:c r="H183" s="38"/>
      <x:c r="I183" s="38"/>
      <x:c r="J183" s="38"/>
      <x:c r="K183" s="2"/>
      <x:c r="L183" s="2"/>
      <x:c r="M183" s="2"/>
      <x:c r="N183" s="2"/>
      <x:c r="O183" s="2"/>
      <x:c r="P183" s="2"/>
      <x:c r="Q183" s="2"/>
      <x:c r="R183" s="2"/>
      <x:c r="S183" s="2"/>
      <x:c r="T183" s="2"/>
      <x:c r="U183" s="2"/>
      <x:c r="V183" s="2"/>
      <x:c r="W183" s="2"/>
      <x:c r="X183" s="2"/>
      <x:c r="Y183" s="2"/>
      <x:c r="Z183" s="2"/>
      <x:c r="AA183" s="2"/>
      <x:c r="AB183" s="2"/>
      <x:c r="AC183" s="2"/>
      <x:c r="AD183" s="2"/>
    </x:row>
    <x:row r="184" ht="22" customHeight="1">
      <x:c r="A184" s="1"/>
      <x:c r="B184" s="1"/>
      <x:c r="C184" s="2"/>
      <x:c r="D184" s="38"/>
      <x:c r="E184" s="38"/>
      <x:c r="F184" s="38"/>
      <x:c r="G184" s="38"/>
      <x:c r="H184" s="38"/>
      <x:c r="I184" s="38"/>
      <x:c r="J184" s="38"/>
      <x:c r="K184" s="2"/>
      <x:c r="L184" s="2"/>
      <x:c r="M184" s="2"/>
      <x:c r="N184" s="2"/>
      <x:c r="O184" s="2"/>
      <x:c r="P184" s="2"/>
      <x:c r="Q184" s="2"/>
      <x:c r="R184" s="2"/>
      <x:c r="S184" s="2"/>
      <x:c r="T184" s="2"/>
      <x:c r="U184" s="2"/>
      <x:c r="V184" s="2"/>
      <x:c r="W184" s="2"/>
      <x:c r="X184" s="2"/>
      <x:c r="Y184" s="2"/>
      <x:c r="Z184" s="2"/>
      <x:c r="AA184" s="2"/>
      <x:c r="AB184" s="2"/>
      <x:c r="AC184" s="2"/>
      <x:c r="AD184" s="2"/>
    </x:row>
    <x:row r="185" ht="22" customHeight="1">
      <x:c r="A185" s="1"/>
      <x:c r="B185" s="1"/>
      <x:c r="C185" s="2"/>
      <x:c r="D185" s="38"/>
      <x:c r="E185" s="38"/>
      <x:c r="F185" s="38"/>
      <x:c r="G185" s="38"/>
      <x:c r="H185" s="38"/>
      <x:c r="I185" s="38"/>
      <x:c r="J185" s="38"/>
      <x:c r="K185" s="2"/>
      <x:c r="L185" s="2"/>
      <x:c r="M185" s="2"/>
      <x:c r="N185" s="2"/>
      <x:c r="O185" s="2"/>
      <x:c r="P185" s="2"/>
      <x:c r="Q185" s="2"/>
      <x:c r="R185" s="2"/>
      <x:c r="S185" s="2"/>
      <x:c r="T185" s="2"/>
      <x:c r="U185" s="2"/>
      <x:c r="V185" s="2"/>
      <x:c r="W185" s="2"/>
      <x:c r="X185" s="2"/>
      <x:c r="Y185" s="2"/>
      <x:c r="Z185" s="2"/>
      <x:c r="AA185" s="2"/>
      <x:c r="AB185" s="2"/>
      <x:c r="AC185" s="2"/>
      <x:c r="AD185" s="2"/>
    </x:row>
    <x:row r="186" ht="22" customHeight="1">
      <x:c r="A186" s="1"/>
      <x:c r="B186" s="1"/>
      <x:c r="C186" s="2"/>
      <x:c r="D186" s="38"/>
      <x:c r="E186" s="38"/>
      <x:c r="F186" s="38"/>
      <x:c r="G186" s="38"/>
      <x:c r="H186" s="38"/>
      <x:c r="I186" s="38"/>
      <x:c r="J186" s="38"/>
      <x:c r="K186" s="2"/>
      <x:c r="L186" s="2"/>
      <x:c r="M186" s="2"/>
      <x:c r="N186" s="2"/>
      <x:c r="O186" s="2"/>
      <x:c r="P186" s="2"/>
      <x:c r="Q186" s="2"/>
      <x:c r="R186" s="2"/>
      <x:c r="S186" s="2"/>
      <x:c r="T186" s="2"/>
      <x:c r="U186" s="2"/>
      <x:c r="V186" s="2"/>
      <x:c r="W186" s="2"/>
      <x:c r="X186" s="2"/>
      <x:c r="Y186" s="2"/>
      <x:c r="Z186" s="2"/>
      <x:c r="AA186" s="2"/>
      <x:c r="AB186" s="2"/>
      <x:c r="AC186" s="2"/>
      <x:c r="AD186" s="2"/>
    </x:row>
    <x:row r="187" ht="22" customHeight="1">
      <x:c r="A187" s="1"/>
      <x:c r="B187" s="1"/>
      <x:c r="C187" s="31" t="str">
        <x:v>S10</x:v>
      </x:c>
      <x:c r="D187" s="40" t="str">
        <x:f>IF($M$16=0,"Invalid ID",INDEX('Initiatives'!$D$7:$D$16,$M$16))</x:f>
      </x:c>
      <x:c r="E187" s="41"/>
      <x:c r="F187" s="41"/>
      <x:c r="G187" s="41"/>
      <x:c r="H187" s="41"/>
      <x:c r="I187" s="41"/>
      <x:c r="J187" s="41"/>
      <x:c r="K187" s="2"/>
      <x:c r="L187" s="2"/>
      <x:c r="M187" s="2"/>
      <x:c r="N187" s="2"/>
      <x:c r="O187" s="2"/>
      <x:c r="P187" s="2"/>
      <x:c r="Q187" s="2"/>
      <x:c r="R187" s="2"/>
      <x:c r="S187" s="2"/>
      <x:c r="T187" s="2"/>
      <x:c r="U187" s="2"/>
      <x:c r="V187" s="2"/>
      <x:c r="W187" s="2"/>
      <x:c r="X187" s="2"/>
      <x:c r="Y187" s="2"/>
      <x:c r="Z187" s="2"/>
      <x:c r="AA187" s="2"/>
      <x:c r="AB187" s="2"/>
      <x:c r="AC187" s="2"/>
      <x:c r="AD187" s="2"/>
    </x:row>
    <x:row r="188" ht="22" customHeight="1">
      <x:c r="A188" s="1"/>
      <x:c r="B188" s="1"/>
      <x:c r="C188" s="2" t="str">
        <x:v>Capture fraction</x:v>
      </x:c>
      <x:c r="D188" s="33" t="n">
        <x:f>IF($N$16="Excluded",0,IF(OR($N$16&lt;&gt;"Complete",'Assumptions'!$D$42&lt;&gt;"Complete"),"n.a.",0))</x:f>
        <x:v>0</x:v>
      </x:c>
      <x:c r="E188" s="33" t="n">
        <x:f>IF($N$16="Excluded",0,IF(OR($N$16&lt;&gt;"Complete",'Assumptions'!$D$42&lt;&gt;"Complete"),"n.a.",(IF(INDEX('Initiatives'!$N$7:$N$16,$M$16)=0,MAX(0,12-(INDEX('Initiatives'!$M$7:$M$16,$M$16)-1+'Assumptions'!$E$34)),MIN(MAX(0,12-(INDEX('Initiatives'!$M$7:$M$16,$M$16)-1+'Assumptions'!$E$34)),INDEX('Initiatives'!$N$7:$N$16,$M$16))^2/(2*MAX(1,INDEX('Initiatives'!$N$7:$N$16,$M$16)))+MAX(0,MAX(0,12-(INDEX('Initiatives'!$M$7:$M$16,$M$16)-1+'Assumptions'!$E$34))-INDEX('Initiatives'!$N$7:$N$16,$M$16)))-IF(INDEX('Initiatives'!$N$7:$N$16,$M$16)=0,MAX(0,0-(INDEX('Initiatives'!$M$7:$M$16,$M$16)-1+'Assumptions'!$E$34)),MIN(MAX(0,0-(INDEX('Initiatives'!$M$7:$M$16,$M$16)-1+'Assumptions'!$E$34)),INDEX('Initiatives'!$N$7:$N$16,$M$16))^2/(2*MAX(1,INDEX('Initiatives'!$N$7:$N$16,$M$16)))+MAX(0,MAX(0,0-(INDEX('Initiatives'!$M$7:$M$16,$M$16)-1+'Assumptions'!$E$34))-INDEX('Initiatives'!$N$7:$N$16,$M$16))))/12))</x:f>
        <x:v>0</x:v>
      </x:c>
      <x:c r="F188" s="33" t="n">
        <x:f>IF($N$16="Excluded",0,IF(OR($N$16&lt;&gt;"Complete",'Assumptions'!$D$42&lt;&gt;"Complete"),"n.a.",(IF(INDEX('Initiatives'!$N$7:$N$16,$M$16)=0,MAX(0,24-(INDEX('Initiatives'!$M$7:$M$16,$M$16)-1+'Assumptions'!$E$34)),MIN(MAX(0,24-(INDEX('Initiatives'!$M$7:$M$16,$M$16)-1+'Assumptions'!$E$34)),INDEX('Initiatives'!$N$7:$N$16,$M$16))^2/(2*MAX(1,INDEX('Initiatives'!$N$7:$N$16,$M$16)))+MAX(0,MAX(0,24-(INDEX('Initiatives'!$M$7:$M$16,$M$16)-1+'Assumptions'!$E$34))-INDEX('Initiatives'!$N$7:$N$16,$M$16)))-IF(INDEX('Initiatives'!$N$7:$N$16,$M$16)=0,MAX(0,12-(INDEX('Initiatives'!$M$7:$M$16,$M$16)-1+'Assumptions'!$E$34)),MIN(MAX(0,12-(INDEX('Initiatives'!$M$7:$M$16,$M$16)-1+'Assumptions'!$E$34)),INDEX('Initiatives'!$N$7:$N$16,$M$16))^2/(2*MAX(1,INDEX('Initiatives'!$N$7:$N$16,$M$16)))+MAX(0,MAX(0,12-(INDEX('Initiatives'!$M$7:$M$16,$M$16)-1+'Assumptions'!$E$34))-INDEX('Initiatives'!$N$7:$N$16,$M$16))))/12))</x:f>
        <x:v>0</x:v>
      </x:c>
      <x:c r="G188" s="33" t="n">
        <x:f>IF($N$16="Excluded",0,IF(OR($N$16&lt;&gt;"Complete",'Assumptions'!$D$42&lt;&gt;"Complete"),"n.a.",(IF(INDEX('Initiatives'!$N$7:$N$16,$M$16)=0,MAX(0,36-(INDEX('Initiatives'!$M$7:$M$16,$M$16)-1+'Assumptions'!$E$34)),MIN(MAX(0,36-(INDEX('Initiatives'!$M$7:$M$16,$M$16)-1+'Assumptions'!$E$34)),INDEX('Initiatives'!$N$7:$N$16,$M$16))^2/(2*MAX(1,INDEX('Initiatives'!$N$7:$N$16,$M$16)))+MAX(0,MAX(0,36-(INDEX('Initiatives'!$M$7:$M$16,$M$16)-1+'Assumptions'!$E$34))-INDEX('Initiatives'!$N$7:$N$16,$M$16)))-IF(INDEX('Initiatives'!$N$7:$N$16,$M$16)=0,MAX(0,24-(INDEX('Initiatives'!$M$7:$M$16,$M$16)-1+'Assumptions'!$E$34)),MIN(MAX(0,24-(INDEX('Initiatives'!$M$7:$M$16,$M$16)-1+'Assumptions'!$E$34)),INDEX('Initiatives'!$N$7:$N$16,$M$16))^2/(2*MAX(1,INDEX('Initiatives'!$N$7:$N$16,$M$16)))+MAX(0,MAX(0,24-(INDEX('Initiatives'!$M$7:$M$16,$M$16)-1+'Assumptions'!$E$34))-INDEX('Initiatives'!$N$7:$N$16,$M$16))))/12))</x:f>
        <x:v>0</x:v>
      </x:c>
      <x:c r="H188" s="33" t="n">
        <x:f>IF($N$16="Excluded",0,IF(OR($N$16&lt;&gt;"Complete",'Assumptions'!$D$42&lt;&gt;"Complete"),"n.a.",(IF(INDEX('Initiatives'!$N$7:$N$16,$M$16)=0,MAX(0,48-(INDEX('Initiatives'!$M$7:$M$16,$M$16)-1+'Assumptions'!$E$34)),MIN(MAX(0,48-(INDEX('Initiatives'!$M$7:$M$16,$M$16)-1+'Assumptions'!$E$34)),INDEX('Initiatives'!$N$7:$N$16,$M$16))^2/(2*MAX(1,INDEX('Initiatives'!$N$7:$N$16,$M$16)))+MAX(0,MAX(0,48-(INDEX('Initiatives'!$M$7:$M$16,$M$16)-1+'Assumptions'!$E$34))-INDEX('Initiatives'!$N$7:$N$16,$M$16)))-IF(INDEX('Initiatives'!$N$7:$N$16,$M$16)=0,MAX(0,36-(INDEX('Initiatives'!$M$7:$M$16,$M$16)-1+'Assumptions'!$E$34)),MIN(MAX(0,36-(INDEX('Initiatives'!$M$7:$M$16,$M$16)-1+'Assumptions'!$E$34)),INDEX('Initiatives'!$N$7:$N$16,$M$16))^2/(2*MAX(1,INDEX('Initiatives'!$N$7:$N$16,$M$16)))+MAX(0,MAX(0,36-(INDEX('Initiatives'!$M$7:$M$16,$M$16)-1+'Assumptions'!$E$34))-INDEX('Initiatives'!$N$7:$N$16,$M$16))))/12))</x:f>
        <x:v>0</x:v>
      </x:c>
      <x:c r="I188" s="33" t="n">
        <x:f>IF($N$16="Excluded",0,IF(OR($N$16&lt;&gt;"Complete",'Assumptions'!$D$42&lt;&gt;"Complete"),"n.a.",(IF(INDEX('Initiatives'!$N$7:$N$16,$M$16)=0,MAX(0,60-(INDEX('Initiatives'!$M$7:$M$16,$M$16)-1+'Assumptions'!$E$34)),MIN(MAX(0,60-(INDEX('Initiatives'!$M$7:$M$16,$M$16)-1+'Assumptions'!$E$34)),INDEX('Initiatives'!$N$7:$N$16,$M$16))^2/(2*MAX(1,INDEX('Initiatives'!$N$7:$N$16,$M$16)))+MAX(0,MAX(0,60-(INDEX('Initiatives'!$M$7:$M$16,$M$16)-1+'Assumptions'!$E$34))-INDEX('Initiatives'!$N$7:$N$16,$M$16)))-IF(INDEX('Initiatives'!$N$7:$N$16,$M$16)=0,MAX(0,48-(INDEX('Initiatives'!$M$7:$M$16,$M$16)-1+'Assumptions'!$E$34)),MIN(MAX(0,48-(INDEX('Initiatives'!$M$7:$M$16,$M$16)-1+'Assumptions'!$E$34)),INDEX('Initiatives'!$N$7:$N$16,$M$16))^2/(2*MAX(1,INDEX('Initiatives'!$N$7:$N$16,$M$16)))+MAX(0,MAX(0,48-(INDEX('Initiatives'!$M$7:$M$16,$M$16)-1+'Assumptions'!$E$34))-INDEX('Initiatives'!$N$7:$N$16,$M$16))))/12))</x:f>
        <x:v>0</x:v>
      </x:c>
      <x:c r="J188" s="38"/>
      <x:c r="K188" s="2"/>
      <x:c r="L188" s="2"/>
      <x:c r="M188" s="2"/>
      <x:c r="N188" s="2"/>
      <x:c r="O188" s="2"/>
      <x:c r="P188" s="2"/>
      <x:c r="Q188" s="2"/>
      <x:c r="R188" s="2"/>
      <x:c r="S188" s="2"/>
      <x:c r="T188" s="2"/>
      <x:c r="U188" s="2"/>
      <x:c r="V188" s="2"/>
      <x:c r="W188" s="2"/>
      <x:c r="X188" s="2"/>
      <x:c r="Y188" s="2"/>
      <x:c r="Z188" s="2"/>
      <x:c r="AA188" s="2"/>
      <x:c r="AB188" s="2"/>
      <x:c r="AC188" s="2"/>
      <x:c r="AD188" s="2"/>
    </x:row>
    <x:row r="189" ht="22" customHeight="1">
      <x:c r="A189" s="1"/>
      <x:c r="B189" s="1"/>
      <x:c r="C189" s="2" t="str">
        <x:v>Revenue contribution</x:v>
      </x:c>
      <x:c r="D189" s="39" t="n">
        <x:f>IF($N$16="Excluded",0,IF(OR($N$16&lt;&gt;"Complete",'Assumptions'!$D$42&lt;&gt;"Complete"),"n.a.",D188*INDEX('Initiatives'!$F$7:$F$16,$M$16)*INDEX('Initiatives'!$G$7:$G$16,$M$16)*'Assumptions'!E$16))</x:f>
        <x:v>0</x:v>
      </x:c>
      <x:c r="E189" s="39" t="n">
        <x:f>IF($N$16="Excluded",0,IF(OR($N$16&lt;&gt;"Complete",'Assumptions'!$D$42&lt;&gt;"Complete"),"n.a.",E188*INDEX('Initiatives'!$F$7:$F$16,$M$16)*INDEX('Initiatives'!$G$7:$G$16,$M$16)*'Assumptions'!F$16))</x:f>
        <x:v>0</x:v>
      </x:c>
      <x:c r="F189" s="39" t="n">
        <x:f>IF($N$16="Excluded",0,IF(OR($N$16&lt;&gt;"Complete",'Assumptions'!$D$42&lt;&gt;"Complete"),"n.a.",F188*INDEX('Initiatives'!$F$7:$F$16,$M$16)*INDEX('Initiatives'!$G$7:$G$16,$M$16)*'Assumptions'!G$16))</x:f>
        <x:v>0</x:v>
      </x:c>
      <x:c r="G189" s="39" t="n">
        <x:f>IF($N$16="Excluded",0,IF(OR($N$16&lt;&gt;"Complete",'Assumptions'!$D$42&lt;&gt;"Complete"),"n.a.",G188*INDEX('Initiatives'!$F$7:$F$16,$M$16)*INDEX('Initiatives'!$G$7:$G$16,$M$16)*'Assumptions'!H$16))</x:f>
        <x:v>0</x:v>
      </x:c>
      <x:c r="H189" s="39" t="n">
        <x:f>IF($N$16="Excluded",0,IF(OR($N$16&lt;&gt;"Complete",'Assumptions'!$D$42&lt;&gt;"Complete"),"n.a.",H188*INDEX('Initiatives'!$F$7:$F$16,$M$16)*INDEX('Initiatives'!$G$7:$G$16,$M$16)*'Assumptions'!I$16))</x:f>
        <x:v>0</x:v>
      </x:c>
      <x:c r="I189" s="39" t="n">
        <x:f>IF($N$16="Excluded",0,IF(OR($N$16&lt;&gt;"Complete",'Assumptions'!$D$42&lt;&gt;"Complete"),"n.a.",I188*INDEX('Initiatives'!$F$7:$F$16,$M$16)*INDEX('Initiatives'!$G$7:$G$16,$M$16)*'Assumptions'!J$16))</x:f>
        <x:v>0</x:v>
      </x:c>
      <x:c r="J189" s="38"/>
      <x:c r="K189" s="2"/>
      <x:c r="L189" s="2"/>
      <x:c r="M189" s="2"/>
      <x:c r="N189" s="2"/>
      <x:c r="O189" s="2"/>
      <x:c r="P189" s="2"/>
      <x:c r="Q189" s="2"/>
      <x:c r="R189" s="2"/>
      <x:c r="S189" s="2"/>
      <x:c r="T189" s="2"/>
      <x:c r="U189" s="2"/>
      <x:c r="V189" s="2"/>
      <x:c r="W189" s="2"/>
      <x:c r="X189" s="2"/>
      <x:c r="Y189" s="2"/>
      <x:c r="Z189" s="2"/>
      <x:c r="AA189" s="2"/>
      <x:c r="AB189" s="2"/>
      <x:c r="AC189" s="2"/>
      <x:c r="AD189" s="2"/>
    </x:row>
    <x:row r="190" ht="22" customHeight="1">
      <x:c r="A190" s="1"/>
      <x:c r="B190" s="1"/>
      <x:c r="C190" s="2" t="str">
        <x:v>Cost savings</x:v>
      </x:c>
      <x:c r="D190" s="39" t="n">
        <x:f>IF($N$16="Excluded",0,IF(OR($N$16&lt;&gt;"Complete",'Assumptions'!$D$42&lt;&gt;"Complete"),"n.a.",D188*INDEX('Initiatives'!$H$7:$H$16,$M$16)*'Assumptions'!E$19))</x:f>
        <x:v>0</x:v>
      </x:c>
      <x:c r="E190" s="39" t="n">
        <x:f>IF($N$16="Excluded",0,IF(OR($N$16&lt;&gt;"Complete",'Assumptions'!$D$42&lt;&gt;"Complete"),"n.a.",E188*INDEX('Initiatives'!$H$7:$H$16,$M$16)*'Assumptions'!F$19))</x:f>
        <x:v>0</x:v>
      </x:c>
      <x:c r="F190" s="39" t="n">
        <x:f>IF($N$16="Excluded",0,IF(OR($N$16&lt;&gt;"Complete",'Assumptions'!$D$42&lt;&gt;"Complete"),"n.a.",F188*INDEX('Initiatives'!$H$7:$H$16,$M$16)*'Assumptions'!G$19))</x:f>
        <x:v>0</x:v>
      </x:c>
      <x:c r="G190" s="39" t="n">
        <x:f>IF($N$16="Excluded",0,IF(OR($N$16&lt;&gt;"Complete",'Assumptions'!$D$42&lt;&gt;"Complete"),"n.a.",G188*INDEX('Initiatives'!$H$7:$H$16,$M$16)*'Assumptions'!H$19))</x:f>
        <x:v>0</x:v>
      </x:c>
      <x:c r="H190" s="39" t="n">
        <x:f>IF($N$16="Excluded",0,IF(OR($N$16&lt;&gt;"Complete",'Assumptions'!$D$42&lt;&gt;"Complete"),"n.a.",H188*INDEX('Initiatives'!$H$7:$H$16,$M$16)*'Assumptions'!I$19))</x:f>
        <x:v>0</x:v>
      </x:c>
      <x:c r="I190" s="39" t="n">
        <x:f>IF($N$16="Excluded",0,IF(OR($N$16&lt;&gt;"Complete",'Assumptions'!$D$42&lt;&gt;"Complete"),"n.a.",I188*INDEX('Initiatives'!$H$7:$H$16,$M$16)*'Assumptions'!J$19))</x:f>
        <x:v>0</x:v>
      </x:c>
      <x:c r="J190" s="38"/>
      <x:c r="K190" s="2"/>
      <x:c r="L190" s="2"/>
      <x:c r="M190" s="2"/>
      <x:c r="N190" s="2"/>
      <x:c r="O190" s="2"/>
      <x:c r="P190" s="2"/>
      <x:c r="Q190" s="2"/>
      <x:c r="R190" s="2"/>
      <x:c r="S190" s="2"/>
      <x:c r="T190" s="2"/>
      <x:c r="U190" s="2"/>
      <x:c r="V190" s="2"/>
      <x:c r="W190" s="2"/>
      <x:c r="X190" s="2"/>
      <x:c r="Y190" s="2"/>
      <x:c r="Z190" s="2"/>
      <x:c r="AA190" s="2"/>
      <x:c r="AB190" s="2"/>
      <x:c r="AC190" s="2"/>
      <x:c r="AD190" s="2"/>
    </x:row>
    <x:row r="191" ht="22" customHeight="1">
      <x:c r="A191" s="1"/>
      <x:c r="B191" s="1"/>
      <x:c r="C191" s="2" t="str">
        <x:v>Gross synergy</x:v>
      </x:c>
      <x:c r="D191" s="39" t="n">
        <x:f>IF($N$16="Excluded",0,IF(OR($N$16&lt;&gt;"Complete",'Assumptions'!$D$42&lt;&gt;"Complete"),"n.a.",SUM(D189:D190)))</x:f>
        <x:v>0</x:v>
      </x:c>
      <x:c r="E191" s="39" t="n">
        <x:f>IF($N$16="Excluded",0,IF(OR($N$16&lt;&gt;"Complete",'Assumptions'!$D$42&lt;&gt;"Complete"),"n.a.",SUM(E189:E190)))</x:f>
        <x:v>0</x:v>
      </x:c>
      <x:c r="F191" s="39" t="n">
        <x:f>IF($N$16="Excluded",0,IF(OR($N$16&lt;&gt;"Complete",'Assumptions'!$D$42&lt;&gt;"Complete"),"n.a.",SUM(F189:F190)))</x:f>
        <x:v>0</x:v>
      </x:c>
      <x:c r="G191" s="39" t="n">
        <x:f>IF($N$16="Excluded",0,IF(OR($N$16&lt;&gt;"Complete",'Assumptions'!$D$42&lt;&gt;"Complete"),"n.a.",SUM(G189:G190)))</x:f>
        <x:v>0</x:v>
      </x:c>
      <x:c r="H191" s="39" t="n">
        <x:f>IF($N$16="Excluded",0,IF(OR($N$16&lt;&gt;"Complete",'Assumptions'!$D$42&lt;&gt;"Complete"),"n.a.",SUM(H189:H190)))</x:f>
        <x:v>0</x:v>
      </x:c>
      <x:c r="I191" s="39" t="n">
        <x:f>IF($N$16="Excluded",0,IF(OR($N$16&lt;&gt;"Complete",'Assumptions'!$D$42&lt;&gt;"Complete"),"n.a.",SUM(I189:I190)))</x:f>
        <x:v>0</x:v>
      </x:c>
      <x:c r="J191" s="38"/>
      <x:c r="K191" s="2"/>
      <x:c r="L191" s="2"/>
      <x:c r="M191" s="2"/>
      <x:c r="N191" s="2"/>
      <x:c r="O191" s="2"/>
      <x:c r="P191" s="2"/>
      <x:c r="Q191" s="2"/>
      <x:c r="R191" s="2"/>
      <x:c r="S191" s="2"/>
      <x:c r="T191" s="2"/>
      <x:c r="U191" s="2"/>
      <x:c r="V191" s="2"/>
      <x:c r="W191" s="2"/>
      <x:c r="X191" s="2"/>
      <x:c r="Y191" s="2"/>
      <x:c r="Z191" s="2"/>
      <x:c r="AA191" s="2"/>
      <x:c r="AB191" s="2"/>
      <x:c r="AC191" s="2"/>
      <x:c r="AD191" s="2"/>
    </x:row>
    <x:row r="192" ht="22" customHeight="1">
      <x:c r="A192" s="1"/>
      <x:c r="B192" s="1"/>
      <x:c r="C192" s="2" t="str">
        <x:v>Risk-adjusted synergy</x:v>
      </x:c>
      <x:c r="D192" s="39" t="n">
        <x:f>IF($N$16="Excluded",0,IF(OR($N$16&lt;&gt;"Complete",'Assumptions'!$D$42&lt;&gt;"Complete"),"n.a.",D191*MIN(1,INDEX('Initiatives'!$O$7:$O$16,$M$16)*'Assumptions'!E$25)))</x:f>
        <x:v>0</x:v>
      </x:c>
      <x:c r="E192" s="39" t="n">
        <x:f>IF($N$16="Excluded",0,IF(OR($N$16&lt;&gt;"Complete",'Assumptions'!$D$42&lt;&gt;"Complete"),"n.a.",E191*MIN(1,INDEX('Initiatives'!$O$7:$O$16,$M$16)*'Assumptions'!F$25)))</x:f>
        <x:v>0</x:v>
      </x:c>
      <x:c r="F192" s="39" t="n">
        <x:f>IF($N$16="Excluded",0,IF(OR($N$16&lt;&gt;"Complete",'Assumptions'!$D$42&lt;&gt;"Complete"),"n.a.",F191*MIN(1,INDEX('Initiatives'!$O$7:$O$16,$M$16)*'Assumptions'!G$25)))</x:f>
        <x:v>0</x:v>
      </x:c>
      <x:c r="G192" s="39" t="n">
        <x:f>IF($N$16="Excluded",0,IF(OR($N$16&lt;&gt;"Complete",'Assumptions'!$D$42&lt;&gt;"Complete"),"n.a.",G191*MIN(1,INDEX('Initiatives'!$O$7:$O$16,$M$16)*'Assumptions'!H$25)))</x:f>
        <x:v>0</x:v>
      </x:c>
      <x:c r="H192" s="39" t="n">
        <x:f>IF($N$16="Excluded",0,IF(OR($N$16&lt;&gt;"Complete",'Assumptions'!$D$42&lt;&gt;"Complete"),"n.a.",H191*MIN(1,INDEX('Initiatives'!$O$7:$O$16,$M$16)*'Assumptions'!I$25)))</x:f>
        <x:v>0</x:v>
      </x:c>
      <x:c r="I192" s="39" t="n">
        <x:f>IF($N$16="Excluded",0,IF(OR($N$16&lt;&gt;"Complete",'Assumptions'!$D$42&lt;&gt;"Complete"),"n.a.",I191*MIN(1,INDEX('Initiatives'!$O$7:$O$16,$M$16)*'Assumptions'!J$25)))</x:f>
        <x:v>0</x:v>
      </x:c>
      <x:c r="J192" s="38"/>
      <x:c r="K192" s="2"/>
      <x:c r="L192" s="2"/>
      <x:c r="M192" s="2"/>
      <x:c r="N192" s="2"/>
      <x:c r="O192" s="2"/>
      <x:c r="P192" s="2"/>
      <x:c r="Q192" s="2"/>
      <x:c r="R192" s="2"/>
      <x:c r="S192" s="2"/>
      <x:c r="T192" s="2"/>
      <x:c r="U192" s="2"/>
      <x:c r="V192" s="2"/>
      <x:c r="W192" s="2"/>
      <x:c r="X192" s="2"/>
      <x:c r="Y192" s="2"/>
      <x:c r="Z192" s="2"/>
      <x:c r="AA192" s="2"/>
      <x:c r="AB192" s="2"/>
      <x:c r="AC192" s="2"/>
      <x:c r="AD192" s="2"/>
    </x:row>
    <x:row r="193" ht="22" customHeight="1">
      <x:c r="A193" s="1"/>
      <x:c r="B193" s="1"/>
      <x:c r="C193" s="2" t="str">
        <x:v>Dis-synergies</x:v>
      </x:c>
      <x:c r="D193" s="39" t="n">
        <x:f>IF($N$16="Excluded",0,IF(OR($N$16&lt;&gt;"Complete",'Assumptions'!$D$42&lt;&gt;"Complete"),"n.a.",0))</x:f>
        <x:v>0</x:v>
      </x:c>
      <x:c r="E193" s="39" t="n">
        <x:f>IF($N$16="Excluded",0,IF(OR($N$16&lt;&gt;"Complete",'Assumptions'!$D$42&lt;&gt;"Complete"),"n.a.",INDEX('Initiatives'!$I$7:$I$16,$M$16)*'Assumptions'!F$22))</x:f>
        <x:v>0</x:v>
      </x:c>
      <x:c r="F193" s="39" t="n">
        <x:f>IF($N$16="Excluded",0,IF(OR($N$16&lt;&gt;"Complete",'Assumptions'!$D$42&lt;&gt;"Complete"),"n.a.",INDEX('Initiatives'!$I$7:$I$16,$M$16)*'Assumptions'!G$22))</x:f>
        <x:v>0</x:v>
      </x:c>
      <x:c r="G193" s="39" t="n">
        <x:f>IF($N$16="Excluded",0,IF(OR($N$16&lt;&gt;"Complete",'Assumptions'!$D$42&lt;&gt;"Complete"),"n.a.",INDEX('Initiatives'!$I$7:$I$16,$M$16)*'Assumptions'!H$22))</x:f>
        <x:v>0</x:v>
      </x:c>
      <x:c r="H193" s="39" t="n">
        <x:f>IF($N$16="Excluded",0,IF(OR($N$16&lt;&gt;"Complete",'Assumptions'!$D$42&lt;&gt;"Complete"),"n.a.",INDEX('Initiatives'!$I$7:$I$16,$M$16)*'Assumptions'!I$22))</x:f>
        <x:v>0</x:v>
      </x:c>
      <x:c r="I193" s="39" t="n">
        <x:f>IF($N$16="Excluded",0,IF(OR($N$16&lt;&gt;"Complete",'Assumptions'!$D$42&lt;&gt;"Complete"),"n.a.",INDEX('Initiatives'!$I$7:$I$16,$M$16)*'Assumptions'!J$22))</x:f>
        <x:v>0</x:v>
      </x:c>
      <x:c r="J193" s="38"/>
      <x:c r="K193" s="2"/>
      <x:c r="L193" s="2"/>
      <x:c r="M193" s="2"/>
      <x:c r="N193" s="2"/>
      <x:c r="O193" s="2"/>
      <x:c r="P193" s="2"/>
      <x:c r="Q193" s="2"/>
      <x:c r="R193" s="2"/>
      <x:c r="S193" s="2"/>
      <x:c r="T193" s="2"/>
      <x:c r="U193" s="2"/>
      <x:c r="V193" s="2"/>
      <x:c r="W193" s="2"/>
      <x:c r="X193" s="2"/>
      <x:c r="Y193" s="2"/>
      <x:c r="Z193" s="2"/>
      <x:c r="AA193" s="2"/>
      <x:c r="AB193" s="2"/>
      <x:c r="AC193" s="2"/>
      <x:c r="AD193" s="2"/>
    </x:row>
    <x:row r="194" ht="22" customHeight="1">
      <x:c r="A194" s="1"/>
      <x:c r="B194" s="1"/>
      <x:c r="C194" s="2" t="str">
        <x:v>Net operating benefit</x:v>
      </x:c>
      <x:c r="D194" s="39" t="n">
        <x:f>IF($N$16="Excluded",0,IF(OR($N$16&lt;&gt;"Complete",'Assumptions'!$D$42&lt;&gt;"Complete"),"n.a.",D192-D193))</x:f>
        <x:v>0</x:v>
      </x:c>
      <x:c r="E194" s="39" t="n">
        <x:f>IF($N$16="Excluded",0,IF(OR($N$16&lt;&gt;"Complete",'Assumptions'!$D$42&lt;&gt;"Complete"),"n.a.",E192-E193))</x:f>
        <x:v>0</x:v>
      </x:c>
      <x:c r="F194" s="39" t="n">
        <x:f>IF($N$16="Excluded",0,IF(OR($N$16&lt;&gt;"Complete",'Assumptions'!$D$42&lt;&gt;"Complete"),"n.a.",F192-F193))</x:f>
        <x:v>0</x:v>
      </x:c>
      <x:c r="G194" s="39" t="n">
        <x:f>IF($N$16="Excluded",0,IF(OR($N$16&lt;&gt;"Complete",'Assumptions'!$D$42&lt;&gt;"Complete"),"n.a.",G192-G193))</x:f>
        <x:v>0</x:v>
      </x:c>
      <x:c r="H194" s="39" t="n">
        <x:f>IF($N$16="Excluded",0,IF(OR($N$16&lt;&gt;"Complete",'Assumptions'!$D$42&lt;&gt;"Complete"),"n.a.",H192-H193))</x:f>
        <x:v>0</x:v>
      </x:c>
      <x:c r="I194" s="39" t="n">
        <x:f>IF($N$16="Excluded",0,IF(OR($N$16&lt;&gt;"Complete",'Assumptions'!$D$42&lt;&gt;"Complete"),"n.a.",I192-I193))</x:f>
        <x:v>0</x:v>
      </x:c>
      <x:c r="J194" s="38"/>
      <x:c r="K194" s="2"/>
      <x:c r="L194" s="2"/>
      <x:c r="M194" s="2"/>
      <x:c r="N194" s="2"/>
      <x:c r="O194" s="2"/>
      <x:c r="P194" s="2"/>
      <x:c r="Q194" s="2"/>
      <x:c r="R194" s="2"/>
      <x:c r="S194" s="2"/>
      <x:c r="T194" s="2"/>
      <x:c r="U194" s="2"/>
      <x:c r="V194" s="2"/>
      <x:c r="W194" s="2"/>
      <x:c r="X194" s="2"/>
      <x:c r="Y194" s="2"/>
      <x:c r="Z194" s="2"/>
      <x:c r="AA194" s="2"/>
      <x:c r="AB194" s="2"/>
      <x:c r="AC194" s="2"/>
      <x:c r="AD194" s="2"/>
    </x:row>
    <x:row r="195" ht="22" customHeight="1">
      <x:c r="A195" s="1"/>
      <x:c r="B195" s="1"/>
      <x:c r="C195" s="2" t="str">
        <x:v>Cash tax expense / (benefit)</x:v>
      </x:c>
      <x:c r="D195" s="39" t="n">
        <x:f>IF($N$16="Excluded",0,IF(OR($N$16&lt;&gt;"Complete",'Assumptions'!$D$42&lt;&gt;"Complete"),"n.a.",(MAX(0,D194)-MAX(0,-D194)*'Assumptions'!$D$10)*INDEX('Initiatives'!$P$7:$P$16,$M$16)))</x:f>
        <x:v>0</x:v>
      </x:c>
      <x:c r="E195" s="39" t="n">
        <x:f>IF($N$16="Excluded",0,IF(OR($N$16&lt;&gt;"Complete",'Assumptions'!$D$42&lt;&gt;"Complete"),"n.a.",(MAX(0,E194)-MAX(0,-E194)*'Assumptions'!$D$10)*INDEX('Initiatives'!$P$7:$P$16,$M$16)))</x:f>
        <x:v>0</x:v>
      </x:c>
      <x:c r="F195" s="39" t="n">
        <x:f>IF($N$16="Excluded",0,IF(OR($N$16&lt;&gt;"Complete",'Assumptions'!$D$42&lt;&gt;"Complete"),"n.a.",(MAX(0,F194)-MAX(0,-F194)*'Assumptions'!$D$10)*INDEX('Initiatives'!$P$7:$P$16,$M$16)))</x:f>
        <x:v>0</x:v>
      </x:c>
      <x:c r="G195" s="39" t="n">
        <x:f>IF($N$16="Excluded",0,IF(OR($N$16&lt;&gt;"Complete",'Assumptions'!$D$42&lt;&gt;"Complete"),"n.a.",(MAX(0,G194)-MAX(0,-G194)*'Assumptions'!$D$10)*INDEX('Initiatives'!$P$7:$P$16,$M$16)))</x:f>
        <x:v>0</x:v>
      </x:c>
      <x:c r="H195" s="39" t="n">
        <x:f>IF($N$16="Excluded",0,IF(OR($N$16&lt;&gt;"Complete",'Assumptions'!$D$42&lt;&gt;"Complete"),"n.a.",(MAX(0,H194)-MAX(0,-H194)*'Assumptions'!$D$10)*INDEX('Initiatives'!$P$7:$P$16,$M$16)))</x:f>
        <x:v>0</x:v>
      </x:c>
      <x:c r="I195" s="39" t="n">
        <x:f>IF($N$16="Excluded",0,IF(OR($N$16&lt;&gt;"Complete",'Assumptions'!$D$42&lt;&gt;"Complete"),"n.a.",(MAX(0,I194)-MAX(0,-I194)*'Assumptions'!$D$10)*INDEX('Initiatives'!$P$7:$P$16,$M$16)))</x:f>
        <x:v>0</x:v>
      </x:c>
      <x:c r="J195" s="38"/>
      <x:c r="K195" s="2"/>
      <x:c r="L195" s="2"/>
      <x:c r="M195" s="2"/>
      <x:c r="N195" s="2"/>
      <x:c r="O195" s="2"/>
      <x:c r="P195" s="2"/>
      <x:c r="Q195" s="2"/>
      <x:c r="R195" s="2"/>
      <x:c r="S195" s="2"/>
      <x:c r="T195" s="2"/>
      <x:c r="U195" s="2"/>
      <x:c r="V195" s="2"/>
      <x:c r="W195" s="2"/>
      <x:c r="X195" s="2"/>
      <x:c r="Y195" s="2"/>
      <x:c r="Z195" s="2"/>
      <x:c r="AA195" s="2"/>
      <x:c r="AB195" s="2"/>
      <x:c r="AC195" s="2"/>
      <x:c r="AD195" s="2"/>
    </x:row>
    <x:row r="196" ht="22" customHeight="1">
      <x:c r="A196" s="1"/>
      <x:c r="B196" s="1"/>
      <x:c r="C196" s="2" t="str">
        <x:v>Implementation cash, after tax</x:v>
      </x:c>
      <x:c r="D196" s="39" t="n">
        <x:f>IF($N$16="Excluded",0,IF(OR($N$16&lt;&gt;"Complete",'Assumptions'!$D$42&lt;&gt;"Complete"),"n.a.",INDEX('Initiatives'!$J$7:$J$16,$M$16)*'Assumptions'!$E$28*(1-INDEX('Initiatives'!$P$7:$P$16,$M$16)*INDEX('Initiatives'!$Q$7:$Q$16,$M$16)*'Assumptions'!$D$10)))</x:f>
        <x:v>0</x:v>
      </x:c>
      <x:c r="E196" s="39" t="n">
        <x:f>IF($N$16="Excluded",0,IF(OR($N$16&lt;&gt;"Complete",'Assumptions'!$D$42&lt;&gt;"Complete"),"n.a.",0))</x:f>
        <x:v>0</x:v>
      </x:c>
      <x:c r="F196" s="39" t="n">
        <x:f>IF($N$16="Excluded",0,IF(OR($N$16&lt;&gt;"Complete",'Assumptions'!$D$42&lt;&gt;"Complete"),"n.a.",0))</x:f>
        <x:v>0</x:v>
      </x:c>
      <x:c r="G196" s="39" t="n">
        <x:f>IF($N$16="Excluded",0,IF(OR($N$16&lt;&gt;"Complete",'Assumptions'!$D$42&lt;&gt;"Complete"),"n.a.",0))</x:f>
        <x:v>0</x:v>
      </x:c>
      <x:c r="H196" s="39" t="n">
        <x:f>IF($N$16="Excluded",0,IF(OR($N$16&lt;&gt;"Complete",'Assumptions'!$D$42&lt;&gt;"Complete"),"n.a.",0))</x:f>
        <x:v>0</x:v>
      </x:c>
      <x:c r="I196" s="39" t="n">
        <x:f>IF($N$16="Excluded",0,IF(OR($N$16&lt;&gt;"Complete",'Assumptions'!$D$42&lt;&gt;"Complete"),"n.a.",0))</x:f>
        <x:v>0</x:v>
      </x:c>
      <x:c r="J196" s="38"/>
      <x:c r="K196" s="2"/>
      <x:c r="L196" s="2"/>
      <x:c r="M196" s="2"/>
      <x:c r="N196" s="2"/>
      <x:c r="O196" s="2"/>
      <x:c r="P196" s="2"/>
      <x:c r="Q196" s="2"/>
      <x:c r="R196" s="2"/>
      <x:c r="S196" s="2"/>
      <x:c r="T196" s="2"/>
      <x:c r="U196" s="2"/>
      <x:c r="V196" s="2"/>
      <x:c r="W196" s="2"/>
      <x:c r="X196" s="2"/>
      <x:c r="Y196" s="2"/>
      <x:c r="Z196" s="2"/>
      <x:c r="AA196" s="2"/>
      <x:c r="AB196" s="2"/>
      <x:c r="AC196" s="2"/>
      <x:c r="AD196" s="2"/>
    </x:row>
    <x:row r="197" ht="22" customHeight="1">
      <x:c r="A197" s="1"/>
      <x:c r="B197" s="1"/>
      <x:c r="C197" s="2" t="str">
        <x:v>Capex</x:v>
      </x:c>
      <x:c r="D197" s="39" t="n">
        <x:f>IF($N$16="Excluded",0,IF(OR($N$16&lt;&gt;"Complete",'Assumptions'!$D$42&lt;&gt;"Complete"),"n.a.",INDEX('Initiatives'!$K$7:$K$16,$M$16)*'Assumptions'!$E$31))</x:f>
        <x:v>0</x:v>
      </x:c>
      <x:c r="E197" s="39" t="n">
        <x:f>IF($N$16="Excluded",0,IF(OR($N$16&lt;&gt;"Complete",'Assumptions'!$D$42&lt;&gt;"Complete"),"n.a.",0))</x:f>
        <x:v>0</x:v>
      </x:c>
      <x:c r="F197" s="39" t="n">
        <x:f>IF($N$16="Excluded",0,IF(OR($N$16&lt;&gt;"Complete",'Assumptions'!$D$42&lt;&gt;"Complete"),"n.a.",0))</x:f>
        <x:v>0</x:v>
      </x:c>
      <x:c r="G197" s="39" t="n">
        <x:f>IF($N$16="Excluded",0,IF(OR($N$16&lt;&gt;"Complete",'Assumptions'!$D$42&lt;&gt;"Complete"),"n.a.",0))</x:f>
        <x:v>0</x:v>
      </x:c>
      <x:c r="H197" s="39" t="n">
        <x:f>IF($N$16="Excluded",0,IF(OR($N$16&lt;&gt;"Complete",'Assumptions'!$D$42&lt;&gt;"Complete"),"n.a.",0))</x:f>
        <x:v>0</x:v>
      </x:c>
      <x:c r="I197" s="39" t="n">
        <x:f>IF($N$16="Excluded",0,IF(OR($N$16&lt;&gt;"Complete",'Assumptions'!$D$42&lt;&gt;"Complete"),"n.a.",0))</x:f>
        <x:v>0</x:v>
      </x:c>
      <x:c r="J197" s="38"/>
      <x:c r="K197" s="2"/>
      <x:c r="L197" s="2"/>
      <x:c r="M197" s="2"/>
      <x:c r="N197" s="2"/>
      <x:c r="O197" s="2"/>
      <x:c r="P197" s="2"/>
      <x:c r="Q197" s="2"/>
      <x:c r="R197" s="2"/>
      <x:c r="S197" s="2"/>
      <x:c r="T197" s="2"/>
      <x:c r="U197" s="2"/>
      <x:c r="V197" s="2"/>
      <x:c r="W197" s="2"/>
      <x:c r="X197" s="2"/>
      <x:c r="Y197" s="2"/>
      <x:c r="Z197" s="2"/>
      <x:c r="AA197" s="2"/>
      <x:c r="AB197" s="2"/>
      <x:c r="AC197" s="2"/>
      <x:c r="AD197" s="2"/>
    </x:row>
    <x:row r="198" ht="22" customHeight="1">
      <x:c r="A198" s="1"/>
      <x:c r="B198" s="1"/>
      <x:c r="C198" s="2" t="str">
        <x:v>Working capital</x:v>
      </x:c>
      <x:c r="D198" s="39" t="n">
        <x:f>IF($N$16="Excluded",0,IF(OR($N$16&lt;&gt;"Complete",'Assumptions'!$D$42&lt;&gt;"Complete"),"n.a.",INDEX('Initiatives'!$L$7:$L$16,$M$16)*'Assumptions'!$E$31))</x:f>
        <x:v>0</x:v>
      </x:c>
      <x:c r="E198" s="39" t="n">
        <x:f>IF($N$16="Excluded",0,IF(OR($N$16&lt;&gt;"Complete",'Assumptions'!$D$42&lt;&gt;"Complete"),"n.a.",0))</x:f>
        <x:v>0</x:v>
      </x:c>
      <x:c r="F198" s="39" t="n">
        <x:f>IF($N$16="Excluded",0,IF(OR($N$16&lt;&gt;"Complete",'Assumptions'!$D$42&lt;&gt;"Complete"),"n.a.",0))</x:f>
        <x:v>0</x:v>
      </x:c>
      <x:c r="G198" s="39" t="n">
        <x:f>IF($N$16="Excluded",0,IF(OR($N$16&lt;&gt;"Complete",'Assumptions'!$D$42&lt;&gt;"Complete"),"n.a.",0))</x:f>
        <x:v>0</x:v>
      </x:c>
      <x:c r="H198" s="39" t="n">
        <x:f>IF($N$16="Excluded",0,IF(OR($N$16&lt;&gt;"Complete",'Assumptions'!$D$42&lt;&gt;"Complete"),"n.a.",0))</x:f>
        <x:v>0</x:v>
      </x:c>
      <x:c r="I198" s="39" t="n">
        <x:f>IF($N$16="Excluded",0,IF(OR($N$16&lt;&gt;"Complete",'Assumptions'!$D$42&lt;&gt;"Complete"),"n.a.",0))</x:f>
        <x:v>0</x:v>
      </x:c>
      <x:c r="J198" s="38"/>
      <x:c r="K198" s="2"/>
      <x:c r="L198" s="2"/>
      <x:c r="M198" s="2"/>
      <x:c r="N198" s="2"/>
      <x:c r="O198" s="2"/>
      <x:c r="P198" s="2"/>
      <x:c r="Q198" s="2"/>
      <x:c r="R198" s="2"/>
      <x:c r="S198" s="2"/>
      <x:c r="T198" s="2"/>
      <x:c r="U198" s="2"/>
      <x:c r="V198" s="2"/>
      <x:c r="W198" s="2"/>
      <x:c r="X198" s="2"/>
      <x:c r="Y198" s="2"/>
      <x:c r="Z198" s="2"/>
      <x:c r="AA198" s="2"/>
      <x:c r="AB198" s="2"/>
      <x:c r="AC198" s="2"/>
      <x:c r="AD198" s="2"/>
    </x:row>
    <x:row r="199" ht="22" customHeight="1">
      <x:c r="A199" s="1"/>
      <x:c r="B199" s="1"/>
      <x:c r="C199" s="34" t="str">
        <x:v>Net incremental cash</x:v>
      </x:c>
      <x:c r="D199" s="42" t="n">
        <x:f>IF($N$16="Excluded",0,IF(OR($N$16&lt;&gt;"Complete",'Assumptions'!$D$42&lt;&gt;"Complete"),"n.a.",D194-D195-SUM(D196:D198)))</x:f>
        <x:v>0</x:v>
      </x:c>
      <x:c r="E199" s="42" t="n">
        <x:f>IF($N$16="Excluded",0,IF(OR($N$16&lt;&gt;"Complete",'Assumptions'!$D$42&lt;&gt;"Complete"),"n.a.",E194-E195-SUM(E196:E198)))</x:f>
        <x:v>0</x:v>
      </x:c>
      <x:c r="F199" s="42" t="n">
        <x:f>IF($N$16="Excluded",0,IF(OR($N$16&lt;&gt;"Complete",'Assumptions'!$D$42&lt;&gt;"Complete"),"n.a.",F194-F195-SUM(F196:F198)))</x:f>
        <x:v>0</x:v>
      </x:c>
      <x:c r="G199" s="42" t="n">
        <x:f>IF($N$16="Excluded",0,IF(OR($N$16&lt;&gt;"Complete",'Assumptions'!$D$42&lt;&gt;"Complete"),"n.a.",G194-G195-SUM(G196:G198)))</x:f>
        <x:v>0</x:v>
      </x:c>
      <x:c r="H199" s="42" t="n">
        <x:f>IF($N$16="Excluded",0,IF(OR($N$16&lt;&gt;"Complete",'Assumptions'!$D$42&lt;&gt;"Complete"),"n.a.",H194-H195-SUM(H196:H198)))</x:f>
        <x:v>0</x:v>
      </x:c>
      <x:c r="I199" s="42" t="n">
        <x:f>IF($N$16="Excluded",0,IF(OR($N$16&lt;&gt;"Complete",'Assumptions'!$D$42&lt;&gt;"Complete"),"n.a.",I194-I195-SUM(I196:I198)))</x:f>
        <x:v>0</x:v>
      </x:c>
      <x:c r="J199" s="43"/>
      <x:c r="K199" s="2"/>
      <x:c r="L199" s="2"/>
      <x:c r="M199" s="2"/>
      <x:c r="N199" s="2"/>
      <x:c r="O199" s="2"/>
      <x:c r="P199" s="2"/>
      <x:c r="Q199" s="2"/>
      <x:c r="R199" s="2"/>
      <x:c r="S199" s="2"/>
      <x:c r="T199" s="2"/>
      <x:c r="U199" s="2"/>
      <x:c r="V199" s="2"/>
      <x:c r="W199" s="2"/>
      <x:c r="X199" s="2"/>
      <x:c r="Y199" s="2"/>
      <x:c r="Z199" s="2"/>
      <x:c r="AA199" s="2"/>
      <x:c r="AB199" s="2"/>
      <x:c r="AC199" s="2"/>
      <x:c r="AD199" s="2"/>
    </x:row>
    <x:row r="200" ht="22" customHeight="1">
      <x:c r="A200" s="1"/>
      <x:c r="B200" s="1"/>
      <x:c r="C200" s="34" t="str">
        <x:v>Discounted incremental cash</x:v>
      </x:c>
      <x:c r="D200" s="42" t="n">
        <x:f>IF($N$16="Excluded",0,IF(OR($N$16&lt;&gt;"Complete",'Assumptions'!$D$42&lt;&gt;"Complete"),"n.a.",D199/(1+'Assumptions'!$D$11)^D$5))</x:f>
        <x:v>0</x:v>
      </x:c>
      <x:c r="E200" s="42" t="n">
        <x:f>IF($N$16="Excluded",0,IF(OR($N$16&lt;&gt;"Complete",'Assumptions'!$D$42&lt;&gt;"Complete"),"n.a.",E199/(1+'Assumptions'!$D$11)^E$5))</x:f>
        <x:v>0</x:v>
      </x:c>
      <x:c r="F200" s="42" t="n">
        <x:f>IF($N$16="Excluded",0,IF(OR($N$16&lt;&gt;"Complete",'Assumptions'!$D$42&lt;&gt;"Complete"),"n.a.",F199/(1+'Assumptions'!$D$11)^F$5))</x:f>
        <x:v>0</x:v>
      </x:c>
      <x:c r="G200" s="42" t="n">
        <x:f>IF($N$16="Excluded",0,IF(OR($N$16&lt;&gt;"Complete",'Assumptions'!$D$42&lt;&gt;"Complete"),"n.a.",G199/(1+'Assumptions'!$D$11)^G$5))</x:f>
        <x:v>0</x:v>
      </x:c>
      <x:c r="H200" s="42" t="n">
        <x:f>IF($N$16="Excluded",0,IF(OR($N$16&lt;&gt;"Complete",'Assumptions'!$D$42&lt;&gt;"Complete"),"n.a.",H199/(1+'Assumptions'!$D$11)^H$5))</x:f>
        <x:v>0</x:v>
      </x:c>
      <x:c r="I200" s="42" t="n">
        <x:f>IF($N$16="Excluded",0,IF(OR($N$16&lt;&gt;"Complete",'Assumptions'!$D$42&lt;&gt;"Complete"),"n.a.",I199/(1+'Assumptions'!$D$11)^I$5))</x:f>
        <x:v>0</x:v>
      </x:c>
      <x:c r="J200" s="44" t="n">
        <x:f>IF(COUNT(D200:I200)=6,SUM(D200:I200),"n.a.")</x:f>
        <x:v>0</x:v>
      </x:c>
      <x:c r="K200" s="2"/>
      <x:c r="L200" s="2"/>
      <x:c r="M200" s="2"/>
      <x:c r="N200" s="2"/>
      <x:c r="O200" s="2"/>
      <x:c r="P200" s="2"/>
      <x:c r="Q200" s="2"/>
      <x:c r="R200" s="2"/>
      <x:c r="S200" s="2"/>
      <x:c r="T200" s="2"/>
      <x:c r="U200" s="2"/>
      <x:c r="V200" s="2"/>
      <x:c r="W200" s="2"/>
      <x:c r="X200" s="2"/>
      <x:c r="Y200" s="2"/>
      <x:c r="Z200" s="2"/>
      <x:c r="AA200" s="2"/>
      <x:c r="AB200" s="2"/>
      <x:c r="AC200" s="2"/>
      <x:c r="AD200" s="2"/>
    </x:row>
    <x:row r="201" ht="22" customHeight="1">
      <x:c r="A201" s="1"/>
      <x:c r="B201" s="1"/>
      <x:c r="C201" s="2"/>
      <x:c r="D201" s="38"/>
      <x:c r="E201" s="38"/>
      <x:c r="F201" s="38"/>
      <x:c r="G201" s="38"/>
      <x:c r="H201" s="38"/>
      <x:c r="I201" s="38"/>
      <x:c r="J201" s="38"/>
      <x:c r="K201" s="2"/>
      <x:c r="L201" s="2"/>
      <x:c r="M201" s="2"/>
      <x:c r="N201" s="2"/>
      <x:c r="O201" s="2"/>
      <x:c r="P201" s="2"/>
      <x:c r="Q201" s="2"/>
      <x:c r="R201" s="2"/>
      <x:c r="S201" s="2"/>
      <x:c r="T201" s="2"/>
      <x:c r="U201" s="2"/>
      <x:c r="V201" s="2"/>
      <x:c r="W201" s="2"/>
      <x:c r="X201" s="2"/>
      <x:c r="Y201" s="2"/>
      <x:c r="Z201" s="2"/>
      <x:c r="AA201" s="2"/>
      <x:c r="AB201" s="2"/>
      <x:c r="AC201" s="2"/>
      <x:c r="AD201" s="2"/>
    </x:row>
    <x:row r="202" ht="22" customHeight="1">
      <x:c r="A202" s="1"/>
      <x:c r="B202" s="1"/>
      <x:c r="C202" s="2"/>
      <x:c r="D202" s="38"/>
      <x:c r="E202" s="38"/>
      <x:c r="F202" s="38"/>
      <x:c r="G202" s="38"/>
      <x:c r="H202" s="38"/>
      <x:c r="I202" s="38"/>
      <x:c r="J202" s="38"/>
      <x:c r="K202" s="2"/>
      <x:c r="L202" s="2"/>
      <x:c r="M202" s="2"/>
      <x:c r="N202" s="2"/>
      <x:c r="O202" s="2"/>
      <x:c r="P202" s="2"/>
      <x:c r="Q202" s="2"/>
      <x:c r="R202" s="2"/>
      <x:c r="S202" s="2"/>
      <x:c r="T202" s="2"/>
      <x:c r="U202" s="2"/>
      <x:c r="V202" s="2"/>
      <x:c r="W202" s="2"/>
      <x:c r="X202" s="2"/>
      <x:c r="Y202" s="2"/>
      <x:c r="Z202" s="2"/>
      <x:c r="AA202" s="2"/>
      <x:c r="AB202" s="2"/>
      <x:c r="AC202" s="2"/>
      <x:c r="AD202" s="2"/>
    </x:row>
    <x:row r="203" ht="22" customHeight="1">
      <x:c r="A203" s="1"/>
      <x:c r="B203" s="1"/>
      <x:c r="C203" s="2"/>
      <x:c r="D203" s="38"/>
      <x:c r="E203" s="38"/>
      <x:c r="F203" s="38"/>
      <x:c r="G203" s="38"/>
      <x:c r="H203" s="38"/>
      <x:c r="I203" s="38"/>
      <x:c r="J203" s="38"/>
      <x:c r="K203" s="2"/>
      <x:c r="L203" s="2"/>
      <x:c r="M203" s="2"/>
      <x:c r="N203" s="2"/>
      <x:c r="O203" s="2"/>
      <x:c r="P203" s="2"/>
      <x:c r="Q203" s="2"/>
      <x:c r="R203" s="2"/>
      <x:c r="S203" s="2"/>
      <x:c r="T203" s="2"/>
      <x:c r="U203" s="2"/>
      <x:c r="V203" s="2"/>
      <x:c r="W203" s="2"/>
      <x:c r="X203" s="2"/>
      <x:c r="Y203" s="2"/>
      <x:c r="Z203" s="2"/>
      <x:c r="AA203" s="2"/>
      <x:c r="AB203" s="2"/>
      <x:c r="AC203" s="2"/>
      <x:c r="AD203" s="2"/>
    </x:row>
    <x:row r="204" ht="22" customHeight="1">
      <x:c r="A204" s="1"/>
      <x:c r="B204" s="1"/>
      <x:c r="C204" s="2"/>
      <x:c r="D204" s="38"/>
      <x:c r="E204" s="38"/>
      <x:c r="F204" s="38"/>
      <x:c r="G204" s="38"/>
      <x:c r="H204" s="38"/>
      <x:c r="I204" s="38"/>
      <x:c r="J204" s="38"/>
      <x:c r="K204" s="2"/>
      <x:c r="L204" s="2"/>
      <x:c r="M204" s="2"/>
      <x:c r="N204" s="2"/>
      <x:c r="O204" s="2"/>
      <x:c r="P204" s="2"/>
      <x:c r="Q204" s="2"/>
      <x:c r="R204" s="2"/>
      <x:c r="S204" s="2"/>
      <x:c r="T204" s="2"/>
      <x:c r="U204" s="2"/>
      <x:c r="V204" s="2"/>
      <x:c r="W204" s="2"/>
      <x:c r="X204" s="2"/>
      <x:c r="Y204" s="2"/>
      <x:c r="Z204" s="2"/>
      <x:c r="AA204" s="2"/>
      <x:c r="AB204" s="2"/>
      <x:c r="AC204" s="2"/>
      <x:c r="AD204" s="2"/>
    </x:row>
    <x:row r="205" ht="22" customHeight="1">
      <x:c r="A205" s="1"/>
      <x:c r="B205" s="1"/>
      <x:c r="C205" s="2"/>
      <x:c r="D205" s="2"/>
      <x:c r="E205" s="2"/>
      <x:c r="F205" s="2"/>
      <x:c r="G205" s="2"/>
      <x:c r="H205" s="2"/>
      <x:c r="I205" s="2"/>
      <x:c r="J205" s="2"/>
      <x:c r="K205" s="2"/>
      <x:c r="L205" s="2"/>
      <x:c r="M205" s="2"/>
      <x:c r="N205" s="2"/>
      <x:c r="O205" s="2"/>
      <x:c r="P205" s="2"/>
      <x:c r="Q205" s="2"/>
      <x:c r="R205" s="2"/>
      <x:c r="S205" s="2"/>
      <x:c r="T205" s="2"/>
      <x:c r="U205" s="2"/>
      <x:c r="V205" s="2"/>
      <x:c r="W205" s="2"/>
      <x:c r="X205" s="2"/>
      <x:c r="Y205" s="2"/>
      <x:c r="Z205" s="2"/>
      <x:c r="AA205" s="2"/>
      <x:c r="AB205" s="2"/>
      <x:c r="AC205" s="2"/>
      <x:c r="AD205" s="2"/>
    </x:row>
    <x:row r="206" ht="22" customHeight="1">
      <x:c r="A206" s="1"/>
      <x:c r="B206" s="1"/>
      <x:c r="C206" s="2"/>
      <x:c r="D206" s="2"/>
      <x:c r="E206" s="2"/>
      <x:c r="F206" s="2"/>
      <x:c r="G206" s="2"/>
      <x:c r="H206" s="2"/>
      <x:c r="I206" s="2"/>
      <x:c r="J206" s="2"/>
      <x:c r="K206" s="2"/>
      <x:c r="L206" s="2"/>
      <x:c r="M206" s="2"/>
      <x:c r="N206" s="2"/>
      <x:c r="O206" s="2"/>
      <x:c r="P206" s="2"/>
      <x:c r="Q206" s="2"/>
      <x:c r="R206" s="2"/>
      <x:c r="S206" s="2"/>
      <x:c r="T206" s="2"/>
      <x:c r="U206" s="2"/>
      <x:c r="V206" s="2"/>
      <x:c r="W206" s="2"/>
      <x:c r="X206" s="2"/>
      <x:c r="Y206" s="2"/>
      <x:c r="Z206" s="2"/>
      <x:c r="AA206" s="2"/>
      <x:c r="AB206" s="2"/>
      <x:c r="AC206" s="2"/>
      <x:c r="AD206" s="2"/>
    </x:row>
    <x:row r="207" ht="22" customHeight="1">
      <x:c r="A207" s="1"/>
      <x:c r="B207" s="1"/>
      <x:c r="C207" s="2"/>
      <x:c r="D207" s="2"/>
      <x:c r="E207" s="2"/>
      <x:c r="F207" s="2"/>
      <x:c r="G207" s="2"/>
      <x:c r="H207" s="2"/>
      <x:c r="I207" s="2"/>
      <x:c r="J207" s="2"/>
      <x:c r="K207" s="2"/>
      <x:c r="L207" s="2"/>
      <x:c r="M207" s="2"/>
      <x:c r="N207" s="2"/>
      <x:c r="O207" s="2"/>
      <x:c r="P207" s="2"/>
      <x:c r="Q207" s="2"/>
      <x:c r="R207" s="2"/>
      <x:c r="S207" s="2"/>
      <x:c r="T207" s="2"/>
      <x:c r="U207" s="2"/>
      <x:c r="V207" s="2"/>
      <x:c r="W207" s="2"/>
      <x:c r="X207" s="2"/>
      <x:c r="Y207" s="2"/>
      <x:c r="Z207" s="2"/>
      <x:c r="AA207" s="2"/>
      <x:c r="AB207" s="2"/>
      <x:c r="AC207" s="2"/>
      <x:c r="AD207" s="2"/>
    </x:row>
    <x:row r="208" ht="22" customHeight="1">
      <x:c r="A208" s="1"/>
      <x:c r="B208" s="1"/>
      <x:c r="C208" s="2"/>
      <x:c r="D208" s="2"/>
      <x:c r="E208" s="2"/>
      <x:c r="F208" s="2"/>
      <x:c r="G208" s="2"/>
      <x:c r="H208" s="2"/>
      <x:c r="I208" s="2"/>
      <x:c r="J208" s="2"/>
      <x:c r="K208" s="2"/>
      <x:c r="L208" s="2"/>
      <x:c r="M208" s="2"/>
      <x:c r="N208" s="2"/>
      <x:c r="O208" s="2"/>
      <x:c r="P208" s="2"/>
      <x:c r="Q208" s="2"/>
      <x:c r="R208" s="2"/>
      <x:c r="S208" s="2"/>
      <x:c r="T208" s="2"/>
      <x:c r="U208" s="2"/>
      <x:c r="V208" s="2"/>
      <x:c r="W208" s="2"/>
      <x:c r="X208" s="2"/>
      <x:c r="Y208" s="2"/>
      <x:c r="Z208" s="2"/>
      <x:c r="AA208" s="2"/>
      <x:c r="AB208" s="2"/>
      <x:c r="AC208" s="2"/>
      <x:c r="AD208" s="2"/>
    </x:row>
    <x:row r="209" ht="22" customHeight="1">
      <x:c r="A209" s="1"/>
      <x:c r="B209" s="1"/>
      <x:c r="C209" s="2"/>
      <x:c r="D209" s="2"/>
      <x:c r="E209" s="2"/>
      <x:c r="F209" s="2"/>
      <x:c r="G209" s="2"/>
      <x:c r="H209" s="2"/>
      <x:c r="I209" s="2"/>
      <x:c r="J209" s="2"/>
      <x:c r="K209" s="2"/>
      <x:c r="L209" s="2"/>
      <x:c r="M209" s="2"/>
      <x:c r="N209" s="2"/>
      <x:c r="O209" s="2"/>
      <x:c r="P209" s="2"/>
      <x:c r="Q209" s="2"/>
      <x:c r="R209" s="2"/>
      <x:c r="S209" s="2"/>
      <x:c r="T209" s="2"/>
      <x:c r="U209" s="2"/>
      <x:c r="V209" s="2"/>
      <x:c r="W209" s="2"/>
      <x:c r="X209" s="2"/>
      <x:c r="Y209" s="2"/>
      <x:c r="Z209" s="2"/>
      <x:c r="AA209" s="2"/>
      <x:c r="AB209" s="2"/>
      <x:c r="AC209" s="2"/>
      <x:c r="AD209" s="2"/>
    </x:row>
    <x:row r="210" ht="22" customHeight="1">
      <x:c r="A210" s="1"/>
      <x:c r="B210" s="1"/>
      <x:c r="C210" s="2"/>
      <x:c r="D210" s="2"/>
      <x:c r="E210" s="2"/>
      <x:c r="F210" s="2"/>
      <x:c r="G210" s="2"/>
      <x:c r="H210" s="2"/>
      <x:c r="I210" s="2"/>
      <x:c r="J210" s="2"/>
      <x:c r="K210" s="2"/>
      <x:c r="L210" s="2"/>
      <x:c r="M210" s="2"/>
      <x:c r="N210" s="2"/>
      <x:c r="O210" s="2"/>
      <x:c r="P210" s="2"/>
      <x:c r="Q210" s="2"/>
      <x:c r="R210" s="2"/>
      <x:c r="S210" s="2"/>
      <x:c r="T210" s="2"/>
      <x:c r="U210" s="2"/>
      <x:c r="V210" s="2"/>
      <x:c r="W210" s="2"/>
      <x:c r="X210" s="2"/>
      <x:c r="Y210" s="2"/>
      <x:c r="Z210" s="2"/>
      <x:c r="AA210" s="2"/>
      <x:c r="AB210" s="2"/>
      <x:c r="AC210" s="2"/>
      <x:c r="AD210" s="2"/>
    </x:row>
    <x:row r="211" ht="22" customHeight="1">
      <x:c r="A211" s="1"/>
      <x:c r="B211" s="1"/>
      <x:c r="C211" s="2"/>
      <x:c r="D211" s="2"/>
      <x:c r="E211" s="2"/>
      <x:c r="F211" s="2"/>
      <x:c r="G211" s="2"/>
      <x:c r="H211" s="2"/>
      <x:c r="I211" s="2"/>
      <x:c r="J211" s="2"/>
      <x:c r="K211" s="2"/>
      <x:c r="L211" s="2"/>
      <x:c r="M211" s="2"/>
      <x:c r="N211" s="2"/>
      <x:c r="O211" s="2"/>
      <x:c r="P211" s="2"/>
      <x:c r="Q211" s="2"/>
      <x:c r="R211" s="2"/>
      <x:c r="S211" s="2"/>
      <x:c r="T211" s="2"/>
      <x:c r="U211" s="2"/>
      <x:c r="V211" s="2"/>
      <x:c r="W211" s="2"/>
      <x:c r="X211" s="2"/>
      <x:c r="Y211" s="2"/>
      <x:c r="Z211" s="2"/>
      <x:c r="AA211" s="2"/>
      <x:c r="AB211" s="2"/>
      <x:c r="AC211" s="2"/>
      <x:c r="AD211" s="2"/>
    </x:row>
    <x:row r="212" ht="22" customHeight="1">
      <x:c r="A212" s="1"/>
      <x:c r="B212" s="1"/>
      <x:c r="C212" s="2"/>
      <x:c r="D212" s="2"/>
      <x:c r="E212" s="2"/>
      <x:c r="F212" s="2"/>
      <x:c r="G212" s="2"/>
      <x:c r="H212" s="2"/>
      <x:c r="I212" s="2"/>
      <x:c r="J212" s="2"/>
      <x:c r="K212" s="2"/>
      <x:c r="L212" s="2"/>
      <x:c r="M212" s="2"/>
      <x:c r="N212" s="2"/>
      <x:c r="O212" s="2"/>
      <x:c r="P212" s="2"/>
      <x:c r="Q212" s="2"/>
      <x:c r="R212" s="2"/>
      <x:c r="S212" s="2"/>
      <x:c r="T212" s="2"/>
      <x:c r="U212" s="2"/>
      <x:c r="V212" s="2"/>
      <x:c r="W212" s="2"/>
      <x:c r="X212" s="2"/>
      <x:c r="Y212" s="2"/>
      <x:c r="Z212" s="2"/>
      <x:c r="AA212" s="2"/>
      <x:c r="AB212" s="2"/>
      <x:c r="AC212" s="2"/>
      <x:c r="AD212" s="2"/>
    </x:row>
    <x:row r="213" ht="22" customHeight="1">
      <x:c r="A213" s="1"/>
      <x:c r="B213" s="1"/>
      <x:c r="C213" s="2"/>
      <x:c r="D213" s="2"/>
      <x:c r="E213" s="2"/>
      <x:c r="F213" s="2"/>
      <x:c r="G213" s="2"/>
      <x:c r="H213" s="2"/>
      <x:c r="I213" s="2"/>
      <x:c r="J213" s="2"/>
      <x:c r="K213" s="2"/>
      <x:c r="L213" s="2"/>
      <x:c r="M213" s="2"/>
      <x:c r="N213" s="2"/>
      <x:c r="O213" s="2"/>
      <x:c r="P213" s="2"/>
      <x:c r="Q213" s="2"/>
      <x:c r="R213" s="2"/>
      <x:c r="S213" s="2"/>
      <x:c r="T213" s="2"/>
      <x:c r="U213" s="2"/>
      <x:c r="V213" s="2"/>
      <x:c r="W213" s="2"/>
      <x:c r="X213" s="2"/>
      <x:c r="Y213" s="2"/>
      <x:c r="Z213" s="2"/>
      <x:c r="AA213" s="2"/>
      <x:c r="AB213" s="2"/>
      <x:c r="AC213" s="2"/>
      <x:c r="AD213" s="2"/>
    </x:row>
    <x:row r="214" ht="22" customHeight="1">
      <x:c r="A214" s="1"/>
      <x:c r="B214" s="1"/>
      <x:c r="C214" s="2"/>
      <x:c r="D214" s="2"/>
      <x:c r="E214" s="2"/>
      <x:c r="F214" s="2"/>
      <x:c r="G214" s="2"/>
      <x:c r="H214" s="2"/>
      <x:c r="I214" s="2"/>
      <x:c r="J214" s="2"/>
      <x:c r="K214" s="2"/>
      <x:c r="L214" s="2"/>
      <x:c r="M214" s="2"/>
      <x:c r="N214" s="2"/>
      <x:c r="O214" s="2"/>
      <x:c r="P214" s="2"/>
      <x:c r="Q214" s="2"/>
      <x:c r="R214" s="2"/>
      <x:c r="S214" s="2"/>
      <x:c r="T214" s="2"/>
      <x:c r="U214" s="2"/>
      <x:c r="V214" s="2"/>
      <x:c r="W214" s="2"/>
      <x:c r="X214" s="2"/>
      <x:c r="Y214" s="2"/>
      <x:c r="Z214" s="2"/>
      <x:c r="AA214" s="2"/>
      <x:c r="AB214" s="2"/>
      <x:c r="AC214" s="2"/>
      <x:c r="AD214" s="2"/>
    </x:row>
    <x:row r="215" ht="22" customHeight="1">
      <x:c r="A215" s="1"/>
      <x:c r="B215" s="1"/>
      <x:c r="C215" s="2"/>
      <x:c r="D215" s="2"/>
      <x:c r="E215" s="2"/>
      <x:c r="F215" s="2"/>
      <x:c r="G215" s="2"/>
      <x:c r="H215" s="2"/>
      <x:c r="I215" s="2"/>
      <x:c r="J215" s="2"/>
      <x:c r="K215" s="2"/>
      <x:c r="L215" s="2"/>
      <x:c r="M215" s="2"/>
      <x:c r="N215" s="2"/>
      <x:c r="O215" s="2"/>
      <x:c r="P215" s="2"/>
      <x:c r="Q215" s="2"/>
      <x:c r="R215" s="2"/>
      <x:c r="S215" s="2"/>
      <x:c r="T215" s="2"/>
      <x:c r="U215" s="2"/>
      <x:c r="V215" s="2"/>
      <x:c r="W215" s="2"/>
      <x:c r="X215" s="2"/>
      <x:c r="Y215" s="2"/>
      <x:c r="Z215" s="2"/>
      <x:c r="AA215" s="2"/>
      <x:c r="AB215" s="2"/>
      <x:c r="AC215" s="2"/>
      <x:c r="AD215" s="2"/>
    </x:row>
    <x:row r="216" ht="22" customHeight="1">
      <x:c r="A216" s="1"/>
      <x:c r="B216" s="1"/>
      <x:c r="C216" s="2"/>
      <x:c r="D216" s="2"/>
      <x:c r="E216" s="2"/>
      <x:c r="F216" s="2"/>
      <x:c r="G216" s="2"/>
      <x:c r="H216" s="2"/>
      <x:c r="I216" s="2"/>
      <x:c r="J216" s="2"/>
      <x:c r="K216" s="2"/>
      <x:c r="L216" s="2"/>
      <x:c r="M216" s="2"/>
      <x:c r="N216" s="2"/>
      <x:c r="O216" s="2"/>
      <x:c r="P216" s="2"/>
      <x:c r="Q216" s="2"/>
      <x:c r="R216" s="2"/>
      <x:c r="S216" s="2"/>
      <x:c r="T216" s="2"/>
      <x:c r="U216" s="2"/>
      <x:c r="V216" s="2"/>
      <x:c r="W216" s="2"/>
      <x:c r="X216" s="2"/>
      <x:c r="Y216" s="2"/>
      <x:c r="Z216" s="2"/>
      <x:c r="AA216" s="2"/>
      <x:c r="AB216" s="2"/>
      <x:c r="AC216" s="2"/>
      <x:c r="AD216" s="2"/>
    </x:row>
    <x:row r="217" ht="22" customHeight="1">
      <x:c r="A217" s="1"/>
      <x:c r="B217" s="1"/>
      <x:c r="C217" s="2"/>
      <x:c r="D217" s="2"/>
      <x:c r="E217" s="2"/>
      <x:c r="F217" s="2"/>
      <x:c r="G217" s="2"/>
      <x:c r="H217" s="2"/>
      <x:c r="I217" s="2"/>
      <x:c r="J217" s="2"/>
      <x:c r="K217" s="2"/>
      <x:c r="L217" s="2"/>
      <x:c r="M217" s="2"/>
      <x:c r="N217" s="2"/>
      <x:c r="O217" s="2"/>
      <x:c r="P217" s="2"/>
      <x:c r="Q217" s="2"/>
      <x:c r="R217" s="2"/>
      <x:c r="S217" s="2"/>
      <x:c r="T217" s="2"/>
      <x:c r="U217" s="2"/>
      <x:c r="V217" s="2"/>
      <x:c r="W217" s="2"/>
      <x:c r="X217" s="2"/>
      <x:c r="Y217" s="2"/>
      <x:c r="Z217" s="2"/>
      <x:c r="AA217" s="2"/>
      <x:c r="AB217" s="2"/>
      <x:c r="AC217" s="2"/>
      <x:c r="AD217" s="2"/>
    </x:row>
    <x:row r="218" ht="22" customHeight="1">
      <x:c r="A218" s="1"/>
      <x:c r="B218" s="1"/>
      <x:c r="C218" s="2"/>
      <x:c r="D218" s="2"/>
      <x:c r="E218" s="2"/>
      <x:c r="F218" s="2"/>
      <x:c r="G218" s="2"/>
      <x:c r="H218" s="2"/>
      <x:c r="I218" s="2"/>
      <x:c r="J218" s="2"/>
      <x:c r="K218" s="2"/>
      <x:c r="L218" s="2"/>
      <x:c r="M218" s="2"/>
      <x:c r="N218" s="2"/>
      <x:c r="O218" s="2"/>
      <x:c r="P218" s="2"/>
      <x:c r="Q218" s="2"/>
      <x:c r="R218" s="2"/>
      <x:c r="S218" s="2"/>
      <x:c r="T218" s="2"/>
      <x:c r="U218" s="2"/>
      <x:c r="V218" s="2"/>
      <x:c r="W218" s="2"/>
      <x:c r="X218" s="2"/>
      <x:c r="Y218" s="2"/>
      <x:c r="Z218" s="2"/>
      <x:c r="AA218" s="2"/>
      <x:c r="AB218" s="2"/>
      <x:c r="AC218" s="2"/>
      <x:c r="AD218" s="2"/>
    </x:row>
    <x:row r="219" ht="22" customHeight="1">
      <x:c r="A219" s="1"/>
      <x:c r="B219" s="1"/>
      <x:c r="C219" s="2"/>
      <x:c r="D219" s="2"/>
      <x:c r="E219" s="2"/>
      <x:c r="F219" s="2"/>
      <x:c r="G219" s="2"/>
      <x:c r="H219" s="2"/>
      <x:c r="I219" s="2"/>
      <x:c r="J219" s="2"/>
      <x:c r="K219" s="2"/>
      <x:c r="L219" s="2"/>
      <x:c r="M219" s="2"/>
      <x:c r="N219" s="2"/>
      <x:c r="O219" s="2"/>
      <x:c r="P219" s="2"/>
      <x:c r="Q219" s="2"/>
      <x:c r="R219" s="2"/>
      <x:c r="S219" s="2"/>
      <x:c r="T219" s="2"/>
      <x:c r="U219" s="2"/>
      <x:c r="V219" s="2"/>
      <x:c r="W219" s="2"/>
      <x:c r="X219" s="2"/>
      <x:c r="Y219" s="2"/>
      <x:c r="Z219" s="2"/>
      <x:c r="AA219" s="2"/>
      <x:c r="AB219" s="2"/>
      <x:c r="AC219" s="2"/>
      <x:c r="AD219" s="2"/>
    </x:row>
    <x:row r="220" ht="22" customHeight="1">
      <x:c r="A220" s="1"/>
      <x:c r="B220" s="1"/>
      <x:c r="C220" s="2"/>
      <x:c r="D220" s="2"/>
      <x:c r="E220" s="2"/>
      <x:c r="F220" s="2"/>
      <x:c r="G220" s="2"/>
      <x:c r="H220" s="2"/>
      <x:c r="I220" s="2"/>
      <x:c r="J220" s="2"/>
      <x:c r="K220" s="2"/>
      <x:c r="L220" s="2"/>
      <x:c r="M220" s="2"/>
      <x:c r="N220" s="2"/>
      <x:c r="O220" s="2"/>
      <x:c r="P220" s="2"/>
      <x:c r="Q220" s="2"/>
      <x:c r="R220" s="2"/>
      <x:c r="S220" s="2"/>
      <x:c r="T220" s="2"/>
      <x:c r="U220" s="2"/>
      <x:c r="V220" s="2"/>
      <x:c r="W220" s="2"/>
      <x:c r="X220" s="2"/>
      <x:c r="Y220" s="2"/>
      <x:c r="Z220" s="2"/>
      <x:c r="AA220" s="2"/>
      <x:c r="AB220" s="2"/>
      <x:c r="AC220" s="2"/>
      <x:c r="AD220" s="2"/>
    </x:row>
    <x:row r="221" ht="22" customHeight="1">
      <x:c r="A221" s="1"/>
      <x:c r="B221" s="1"/>
      <x:c r="C221" s="2"/>
      <x:c r="D221" s="2"/>
      <x:c r="E221" s="2"/>
      <x:c r="F221" s="2"/>
      <x:c r="G221" s="2"/>
      <x:c r="H221" s="2"/>
      <x:c r="I221" s="2"/>
      <x:c r="J221" s="2"/>
      <x:c r="K221" s="2"/>
      <x:c r="L221" s="2"/>
      <x:c r="M221" s="2"/>
      <x:c r="N221" s="2"/>
      <x:c r="O221" s="2"/>
      <x:c r="P221" s="2"/>
      <x:c r="Q221" s="2"/>
      <x:c r="R221" s="2"/>
      <x:c r="S221" s="2"/>
      <x:c r="T221" s="2"/>
      <x:c r="U221" s="2"/>
      <x:c r="V221" s="2"/>
      <x:c r="W221" s="2"/>
      <x:c r="X221" s="2"/>
      <x:c r="Y221" s="2"/>
      <x:c r="Z221" s="2"/>
      <x:c r="AA221" s="2"/>
      <x:c r="AB221" s="2"/>
      <x:c r="AC221" s="2"/>
      <x:c r="AD221" s="2"/>
    </x:row>
    <x:row r="222" ht="22" customHeight="1">
      <x:c r="A222" s="1"/>
      <x:c r="B222" s="1"/>
      <x:c r="C222" s="2"/>
      <x:c r="D222" s="2"/>
      <x:c r="E222" s="2"/>
      <x:c r="F222" s="2"/>
      <x:c r="G222" s="2"/>
      <x:c r="H222" s="2"/>
      <x:c r="I222" s="2"/>
      <x:c r="J222" s="2"/>
      <x:c r="K222" s="2"/>
      <x:c r="L222" s="2"/>
      <x:c r="M222" s="2"/>
      <x:c r="N222" s="2"/>
      <x:c r="O222" s="2"/>
      <x:c r="P222" s="2"/>
      <x:c r="Q222" s="2"/>
      <x:c r="R222" s="2"/>
      <x:c r="S222" s="2"/>
      <x:c r="T222" s="2"/>
      <x:c r="U222" s="2"/>
      <x:c r="V222" s="2"/>
      <x:c r="W222" s="2"/>
      <x:c r="X222" s="2"/>
      <x:c r="Y222" s="2"/>
      <x:c r="Z222" s="2"/>
      <x:c r="AA222" s="2"/>
      <x:c r="AB222" s="2"/>
      <x:c r="AC222" s="2"/>
      <x:c r="AD222" s="2"/>
    </x:row>
    <x:row r="223" ht="22" customHeight="1">
      <x:c r="A223" s="1"/>
      <x:c r="B223" s="1"/>
      <x:c r="C223" s="2"/>
      <x:c r="D223" s="2"/>
      <x:c r="E223" s="2"/>
      <x:c r="F223" s="2"/>
      <x:c r="G223" s="2"/>
      <x:c r="H223" s="2"/>
      <x:c r="I223" s="2"/>
      <x:c r="J223" s="2"/>
      <x:c r="K223" s="2"/>
      <x:c r="L223" s="2"/>
      <x:c r="M223" s="2"/>
      <x:c r="N223" s="2"/>
      <x:c r="O223" s="2"/>
      <x:c r="P223" s="2"/>
      <x:c r="Q223" s="2"/>
      <x:c r="R223" s="2"/>
      <x:c r="S223" s="2"/>
      <x:c r="T223" s="2"/>
      <x:c r="U223" s="2"/>
      <x:c r="V223" s="2"/>
      <x:c r="W223" s="2"/>
      <x:c r="X223" s="2"/>
      <x:c r="Y223" s="2"/>
      <x:c r="Z223" s="2"/>
      <x:c r="AA223" s="2"/>
      <x:c r="AB223" s="2"/>
      <x:c r="AC223" s="2"/>
      <x:c r="AD223" s="2"/>
    </x:row>
    <x:row r="224" ht="22" customHeight="1">
      <x:c r="A224" s="1"/>
      <x:c r="B224" s="1"/>
      <x:c r="C224" s="2"/>
      <x:c r="D224" s="2"/>
      <x:c r="E224" s="2"/>
      <x:c r="F224" s="2"/>
      <x:c r="G224" s="2"/>
      <x:c r="H224" s="2"/>
      <x:c r="I224" s="2"/>
      <x:c r="J224" s="2"/>
      <x:c r="K224" s="2"/>
      <x:c r="L224" s="2"/>
      <x:c r="M224" s="2"/>
      <x:c r="N224" s="2"/>
      <x:c r="O224" s="2"/>
      <x:c r="P224" s="2"/>
      <x:c r="Q224" s="2"/>
      <x:c r="R224" s="2"/>
      <x:c r="S224" s="2"/>
      <x:c r="T224" s="2"/>
      <x:c r="U224" s="2"/>
      <x:c r="V224" s="2"/>
      <x:c r="W224" s="2"/>
      <x:c r="X224" s="2"/>
      <x:c r="Y224" s="2"/>
      <x:c r="Z224" s="2"/>
      <x:c r="AA224" s="2"/>
      <x:c r="AB224" s="2"/>
      <x:c r="AC224" s="2"/>
      <x:c r="AD224" s="2"/>
    </x:row>
    <x:row r="225" ht="22" customHeight="1">
      <x:c r="A225" s="1"/>
      <x:c r="B225" s="1"/>
      <x:c r="C225" s="2"/>
      <x:c r="D225" s="2"/>
      <x:c r="E225" s="2"/>
      <x:c r="F225" s="2"/>
      <x:c r="G225" s="2"/>
      <x:c r="H225" s="2"/>
      <x:c r="I225" s="2"/>
      <x:c r="J225" s="2"/>
      <x:c r="K225" s="2"/>
      <x:c r="L225" s="2"/>
      <x:c r="M225" s="2"/>
      <x:c r="N225" s="2"/>
      <x:c r="O225" s="2"/>
      <x:c r="P225" s="2"/>
      <x:c r="Q225" s="2"/>
      <x:c r="R225" s="2"/>
      <x:c r="S225" s="2"/>
      <x:c r="T225" s="2"/>
      <x:c r="U225" s="2"/>
      <x:c r="V225" s="2"/>
      <x:c r="W225" s="2"/>
      <x:c r="X225" s="2"/>
      <x:c r="Y225" s="2"/>
      <x:c r="Z225" s="2"/>
      <x:c r="AA225" s="2"/>
      <x:c r="AB225" s="2"/>
      <x:c r="AC225" s="2"/>
      <x:c r="AD225" s="2"/>
    </x:row>
    <x:row r="226" ht="22" customHeight="1">
      <x:c r="A226" s="1"/>
      <x:c r="B226" s="1"/>
      <x:c r="C226" s="2"/>
      <x:c r="D226" s="2"/>
      <x:c r="E226" s="2"/>
      <x:c r="F226" s="2"/>
      <x:c r="G226" s="2"/>
      <x:c r="H226" s="2"/>
      <x:c r="I226" s="2"/>
      <x:c r="J226" s="2"/>
      <x:c r="K226" s="2"/>
      <x:c r="L226" s="2"/>
      <x:c r="M226" s="2"/>
      <x:c r="N226" s="2"/>
      <x:c r="O226" s="2"/>
      <x:c r="P226" s="2"/>
      <x:c r="Q226" s="2"/>
      <x:c r="R226" s="2"/>
      <x:c r="S226" s="2"/>
      <x:c r="T226" s="2"/>
      <x:c r="U226" s="2"/>
      <x:c r="V226" s="2"/>
      <x:c r="W226" s="2"/>
      <x:c r="X226" s="2"/>
      <x:c r="Y226" s="2"/>
      <x:c r="Z226" s="2"/>
      <x:c r="AA226" s="2"/>
      <x:c r="AB226" s="2"/>
      <x:c r="AC226" s="2"/>
      <x:c r="AD226" s="2"/>
    </x:row>
    <x:row r="227" ht="22" customHeight="1">
      <x:c r="A227" s="1"/>
      <x:c r="B227" s="1"/>
      <x:c r="C227" s="2"/>
      <x:c r="D227" s="2"/>
      <x:c r="E227" s="2"/>
      <x:c r="F227" s="2"/>
      <x:c r="G227" s="2"/>
      <x:c r="H227" s="2"/>
      <x:c r="I227" s="2"/>
      <x:c r="J227" s="2"/>
      <x:c r="K227" s="2"/>
      <x:c r="L227" s="2"/>
      <x:c r="M227" s="2"/>
      <x:c r="N227" s="2"/>
      <x:c r="O227" s="2"/>
      <x:c r="P227" s="2"/>
      <x:c r="Q227" s="2"/>
      <x:c r="R227" s="2"/>
      <x:c r="S227" s="2"/>
      <x:c r="T227" s="2"/>
      <x:c r="U227" s="2"/>
      <x:c r="V227" s="2"/>
      <x:c r="W227" s="2"/>
      <x:c r="X227" s="2"/>
      <x:c r="Y227" s="2"/>
      <x:c r="Z227" s="2"/>
      <x:c r="AA227" s="2"/>
      <x:c r="AB227" s="2"/>
      <x:c r="AC227" s="2"/>
      <x:c r="AD227" s="2"/>
    </x:row>
    <x:row r="228" ht="22" customHeight="1">
      <x:c r="A228" s="1"/>
      <x:c r="B228" s="1"/>
      <x:c r="C228" s="2"/>
      <x:c r="D228" s="2"/>
      <x:c r="E228" s="2"/>
      <x:c r="F228" s="2"/>
      <x:c r="G228" s="2"/>
      <x:c r="H228" s="2"/>
      <x:c r="I228" s="2"/>
      <x:c r="J228" s="2"/>
      <x:c r="K228" s="2"/>
      <x:c r="L228" s="2"/>
      <x:c r="M228" s="2"/>
      <x:c r="N228" s="2"/>
      <x:c r="O228" s="2"/>
      <x:c r="P228" s="2"/>
      <x:c r="Q228" s="2"/>
      <x:c r="R228" s="2"/>
      <x:c r="S228" s="2"/>
      <x:c r="T228" s="2"/>
      <x:c r="U228" s="2"/>
      <x:c r="V228" s="2"/>
      <x:c r="W228" s="2"/>
      <x:c r="X228" s="2"/>
      <x:c r="Y228" s="2"/>
      <x:c r="Z228" s="2"/>
      <x:c r="AA228" s="2"/>
      <x:c r="AB228" s="2"/>
      <x:c r="AC228" s="2"/>
      <x:c r="AD228" s="2"/>
    </x:row>
    <x:row r="229" ht="22" customHeight="1">
      <x:c r="A229" s="1"/>
      <x:c r="B229" s="1"/>
      <x:c r="C229" s="2"/>
      <x:c r="D229" s="2"/>
      <x:c r="E229" s="2"/>
      <x:c r="F229" s="2"/>
      <x:c r="G229" s="2"/>
      <x:c r="H229" s="2"/>
      <x:c r="I229" s="2"/>
      <x:c r="J229" s="2"/>
      <x:c r="K229" s="2"/>
      <x:c r="L229" s="2"/>
      <x:c r="M229" s="2"/>
      <x:c r="N229" s="2"/>
      <x:c r="O229" s="2"/>
      <x:c r="P229" s="2"/>
      <x:c r="Q229" s="2"/>
      <x:c r="R229" s="2"/>
      <x:c r="S229" s="2"/>
      <x:c r="T229" s="2"/>
      <x:c r="U229" s="2"/>
      <x:c r="V229" s="2"/>
      <x:c r="W229" s="2"/>
      <x:c r="X229" s="2"/>
      <x:c r="Y229" s="2"/>
      <x:c r="Z229" s="2"/>
      <x:c r="AA229" s="2"/>
      <x:c r="AB229" s="2"/>
      <x:c r="AC229" s="2"/>
      <x:c r="AD229" s="2"/>
    </x:row>
    <x:row r="230" ht="22" customHeight="1">
      <x:c r="A230" s="1"/>
      <x:c r="B230" s="1"/>
      <x:c r="C230" s="2"/>
      <x:c r="D230" s="2"/>
      <x:c r="E230" s="2"/>
      <x:c r="F230" s="2"/>
      <x:c r="G230" s="2"/>
      <x:c r="H230" s="2"/>
      <x:c r="I230" s="2"/>
      <x:c r="J230" s="2"/>
      <x:c r="K230" s="2"/>
      <x:c r="L230" s="2"/>
      <x:c r="M230" s="2"/>
      <x:c r="N230" s="2"/>
      <x:c r="O230" s="2"/>
      <x:c r="P230" s="2"/>
      <x:c r="Q230" s="2"/>
      <x:c r="R230" s="2"/>
      <x:c r="S230" s="2"/>
      <x:c r="T230" s="2"/>
      <x:c r="U230" s="2"/>
      <x:c r="V230" s="2"/>
      <x:c r="W230" s="2"/>
      <x:c r="X230" s="2"/>
      <x:c r="Y230" s="2"/>
      <x:c r="Z230" s="2"/>
      <x:c r="AA230" s="2"/>
      <x:c r="AB230" s="2"/>
      <x:c r="AC230" s="2"/>
      <x:c r="AD230" s="2"/>
    </x:row>
  </x:sheetData>
  <x:conditionalFormatting sqref="D21:D21">
    <x:cfRule type="containsText" dxfId="6" priority="1" operator="containsText" text="Missing"/>
    <x:cfRule type="containsText" dxfId="7" priority="2" operator="containsText" text="Unpriced"/>
    <x:cfRule type="containsText" dxfId="8" priority="3" operator="containsText" text="Invalid"/>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1" hidden="0" customWidth="1"/>
    <x:col min="4" max="4" width="27" hidden="0" customWidth="1"/>
    <x:col min="5" max="5" width="14"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29" hidden="0" customWidth="1"/>
    <x:col min="19" max="19" width="29" hidden="0" customWidth="1"/>
    <x:col min="20" max="20" width="29" hidden="0" customWidth="1"/>
    <x:col min="21" max="21" width="29" hidden="0" customWidth="1"/>
    <x:col min="22" max="22" width="29" hidden="0" customWidth="1"/>
    <x:col min="23" max="23" width="29" hidden="0" customWidth="1"/>
    <x:col min="24" max="24" width="29" hidden="0" customWidth="1"/>
    <x:col min="25" max="25" width="29" hidden="0" customWidth="1"/>
    <x:col min="26" max="26" width="14" hidden="0" customWidth="1"/>
    <x:col min="27" max="27" width="22" hidden="0" customWidth="1"/>
    <x:col min="28" max="28" width="22" hidden="0" customWidth="1"/>
    <x:col min="29" max="29" width="22" hidden="0" customWidth="1"/>
    <x:col min="30" max="30" width="22" hidden="0" customWidth="1"/>
  </x:cols>
  <x:sheetData>
    <x:row r="1" ht="22"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row>
    <x:row r="2" ht="22" customHeight="1">
      <x:c r="A2" s="1"/>
      <x:c r="B2" s="1"/>
      <x:c r="C2" s="3" t="str">
        <x:v>Initiatives</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row>
    <x:row r="3" ht="22" customHeight="1">
      <x:c r="A3" s="1"/>
      <x:c r="B3" s="1"/>
      <x:c r="C3" s="4" t="str">
        <x:v>First pass: replace the three Assumption examples. Use all 10 fixed IDs. Enter an explicit zero where appropriate.</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row>
    <x:row r="4" ht="22" customHeight="1">
      <x:c r="A4" s="1"/>
      <x:c r="B4" s="1"/>
      <x:c r="C4" s="2"/>
      <x:c r="D4" s="2"/>
      <x:c r="E4" s="2"/>
      <x:c r="F4" s="2"/>
      <x:c r="G4" s="2" t="str">
        <x:v>Case selected</x:v>
      </x:c>
      <x:c r="H4" s="7" t="str">
        <x:f>'Dashboard'!H4</x:f>
        <x:v>Base</x:v>
      </x:c>
      <x:c r="I4" s="2"/>
      <x:c r="J4" s="2"/>
      <x:c r="K4" s="2"/>
      <x:c r="L4" s="2"/>
      <x:c r="M4" s="2"/>
      <x:c r="N4" s="2"/>
      <x:c r="O4" s="2"/>
      <x:c r="P4" s="2"/>
      <x:c r="Q4" s="2"/>
      <x:c r="R4" s="2"/>
      <x:c r="S4" s="2"/>
      <x:c r="T4" s="2"/>
      <x:c r="U4" s="2"/>
      <x:c r="V4" s="2"/>
      <x:c r="W4" s="2"/>
      <x:c r="X4" s="2"/>
      <x:c r="Y4" s="2"/>
      <x:c r="Z4" s="2"/>
      <x:c r="AA4" s="2"/>
      <x:c r="AB4" s="2"/>
      <x:c r="AC4" s="2"/>
      <x:c r="AD4" s="2"/>
    </x:row>
    <x:row r="5" ht="22"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row>
    <x:row r="6" ht="50" customHeight="1">
      <x:c r="A6" s="1"/>
      <x:c r="B6" s="1"/>
      <x:c r="C6" s="11" t="str">
        <x:v>ID</x:v>
      </x:c>
      <x:c r="D6" s="11" t="str">
        <x:v>Initiative</x:v>
      </x:c>
      <x:c r="E6" s="11" t="str">
        <x:v>Type</x:v>
      </x:c>
      <x:c r="F6" s="11" t="str">
        <x:v>Annual revenue</x:v>
      </x:c>
      <x:c r="G6" s="11" t="str">
        <x:v>Contribution margin</x:v>
      </x:c>
      <x:c r="H6" s="11" t="str">
        <x:v>Annual cost saving</x:v>
      </x:c>
      <x:c r="I6" s="11" t="str">
        <x:v>Annual dis-synergy</x:v>
      </x:c>
      <x:c r="J6" s="11" t="str">
        <x:v>One-time cost</x:v>
      </x:c>
      <x:c r="K6" s="11" t="str">
        <x:v>Capex at close</x:v>
      </x:c>
      <x:c r="L6" s="11" t="str">
        <x:v>Working capital at close</x:v>
      </x:c>
      <x:c r="M6" s="11" t="str">
        <x:v>Start month</x:v>
      </x:c>
      <x:c r="N6" s="11" t="str">
        <x:v>Ramp months</x:v>
      </x:c>
      <x:c r="O6" s="11" t="str">
        <x:v>Probability</x:v>
      </x:c>
      <x:c r="P6" s="11" t="str">
        <x:v>Tax rate</x:v>
      </x:c>
      <x:c r="Q6" s="11" t="str">
        <x:v>Cost deductible %</x:v>
      </x:c>
      <x:c r="R6" s="11" t="str">
        <x:v>Operating owner</x:v>
      </x:c>
      <x:c r="S6" s="11" t="str">
        <x:v>Integration action</x:v>
      </x:c>
      <x:c r="T6" s="11" t="str">
        <x:v>Workflow dependency</x:v>
      </x:c>
      <x:c r="U6" s="11" t="str">
        <x:v>Revenue disruption risk</x:v>
      </x:c>
      <x:c r="V6" s="11" t="str">
        <x:v>Evidence</x:v>
      </x:c>
      <x:c r="W6" s="11" t="str">
        <x:v>Missing input / finding</x:v>
      </x:c>
      <x:c r="X6" s="11" t="str">
        <x:v>Decision</x:v>
      </x:c>
      <x:c r="Y6" s="11" t="str">
        <x:v>Treatment</x:v>
      </x:c>
      <x:c r="Z6" s="11" t="str">
        <x:v>Due date</x:v>
      </x:c>
      <x:c r="AA6" s="11" t="str">
        <x:v>Basis</x:v>
      </x:c>
      <x:c r="AB6" s="11" t="str">
        <x:v>Include?</x:v>
      </x:c>
      <x:c r="AC6" s="11" t="str">
        <x:v>Economic inputs</x:v>
      </x:c>
      <x:c r="AD6" s="11" t="str">
        <x:v>Operating handoff</x:v>
      </x:c>
    </x:row>
    <x:row r="7" ht="65" customHeight="1">
      <x:c r="A7" s="1"/>
      <x:c r="B7" s="1"/>
      <x:c r="C7" s="5" t="str">
        <x:v>S01</x:v>
      </x:c>
      <x:c r="D7" s="25" t="str">
        <x:v>Cross-sell existing customers</x:v>
      </x:c>
      <x:c r="E7" s="25" t="str">
        <x:v>Revenue</x:v>
      </x:c>
      <x:c r="F7" s="26" t="n">
        <x:v>1200</x:v>
      </x:c>
      <x:c r="G7" s="27" t="n">
        <x:v>0.4</x:v>
      </x:c>
      <x:c r="H7" s="26" t="n">
        <x:v>0</x:v>
      </x:c>
      <x:c r="I7" s="26" t="n">
        <x:v>100</x:v>
      </x:c>
      <x:c r="J7" s="26" t="n">
        <x:v>250</x:v>
      </x:c>
      <x:c r="K7" s="26" t="n">
        <x:v>50</x:v>
      </x:c>
      <x:c r="L7" s="26" t="n">
        <x:v>80</x:v>
      </x:c>
      <x:c r="M7" s="28" t="n">
        <x:v>7</x:v>
      </x:c>
      <x:c r="N7" s="28" t="n">
        <x:v>12</x:v>
      </x:c>
      <x:c r="O7" s="27" t="n">
        <x:v>0.6</x:v>
      </x:c>
      <x:c r="P7" s="27" t="n">
        <x:v>0.25</x:v>
      </x:c>
      <x:c r="Q7" s="27" t="n">
        <x:v>1</x:v>
      </x:c>
      <x:c r="R7" s="25" t="str">
        <x:v>Chief revenue officer</x:v>
      </x:c>
      <x:c r="S7" s="25" t="str">
        <x:v>Pilot shared account plans</x:v>
      </x:c>
      <x:c r="T7" s="25" t="str">
        <x:v>CRM and account ownership</x:v>
      </x:c>
      <x:c r="U7" s="25" t="str">
        <x:v>Account overlap and churn</x:v>
      </x:c>
      <x:c r="V7" s="25" t="str">
        <x:v>Assumption: test customer overlap</x:v>
      </x:c>
      <x:c r="W7" s="25" t="str">
        <x:v>Confirm pilot conversion</x:v>
      </x:c>
      <x:c r="X7" s="25" t="str">
        <x:v>Investigate</x:v>
      </x:c>
      <x:c r="Y7" s="25" t="str">
        <x:v>Protect</x:v>
      </x:c>
      <x:c r="Z7" s="29" t="n">
        <x:v>46387</x:v>
      </x:c>
      <x:c r="AA7" s="25" t="str">
        <x:v>Assumption</x:v>
      </x:c>
      <x:c r="AB7" s="25" t="str">
        <x:v>Yes</x:v>
      </x:c>
      <x:c r="AC7" s="6" t="str">
        <x:f>IF(AB7="No","Excluded",IF(AB7&lt;&gt;"Yes","Invalid inclusion",IF(OR(COUNTIFS($C$7:$C$16,C7)&lt;&gt;1,COUNTIFS('Cash Flow'!$L$7:$L$16,C7)&lt;&gt;1),"Invalid ID",IF(OR(COUNT(F7:Q7)&lt;&gt;12,MIN(F7:Q7)&lt;0,G7&gt;1,O7&gt;1,P7&gt;1,Q7&gt;1,M7&lt;1,MOD(M7,1)&lt;&gt;0,MOD(N7,1)&lt;&gt;0),"Unpriced inputs","Complete"))))</x:f>
        <x:v>Complete</x:v>
      </x:c>
      <x:c r="AD7" s="23" t="str">
        <x:f>IF(AB7="No","Excluded",IF(OR(COUNTBLANK(R7:AA7)&gt;0,COUNTBLANK(D7:E7)&gt;0),"Missing owner / action / evidence",IF(X7="Walk","Walk",IF(W7&lt;&gt;"None","Open finding","Complete"))))</x:f>
        <x:v>Open finding</x:v>
      </x:c>
    </x:row>
    <x:row r="8" ht="65" customHeight="1">
      <x:c r="A8" s="1"/>
      <x:c r="B8" s="1"/>
      <x:c r="C8" s="5" t="str">
        <x:v>S02</x:v>
      </x:c>
      <x:c r="D8" s="25" t="str">
        <x:v>Combine vendor contracts</x:v>
      </x:c>
      <x:c r="E8" s="25" t="str">
        <x:v>Cost</x:v>
      </x:c>
      <x:c r="F8" s="26" t="n">
        <x:v>0</x:v>
      </x:c>
      <x:c r="G8" s="27" t="n">
        <x:v>0</x:v>
      </x:c>
      <x:c r="H8" s="26" t="n">
        <x:v>600</x:v>
      </x:c>
      <x:c r="I8" s="26" t="n">
        <x:v>0</x:v>
      </x:c>
      <x:c r="J8" s="26" t="n">
        <x:v>120</x:v>
      </x:c>
      <x:c r="K8" s="26" t="n">
        <x:v>0</x:v>
      </x:c>
      <x:c r="L8" s="26" t="n">
        <x:v>0</x:v>
      </x:c>
      <x:c r="M8" s="28" t="n">
        <x:v>1</x:v>
      </x:c>
      <x:c r="N8" s="28" t="n">
        <x:v>6</x:v>
      </x:c>
      <x:c r="O8" s="27" t="n">
        <x:v>0.9</x:v>
      </x:c>
      <x:c r="P8" s="27" t="n">
        <x:v>0.25</x:v>
      </x:c>
      <x:c r="Q8" s="27" t="n">
        <x:v>1</x:v>
      </x:c>
      <x:c r="R8" s="25" t="str">
        <x:v>Chief operating officer</x:v>
      </x:c>
      <x:c r="S8" s="25" t="str">
        <x:v>Confirm service levels before cutover</x:v>
      </x:c>
      <x:c r="T8" s="25" t="str">
        <x:v>Vendor exits and continuity</x:v>
      </x:c>
      <x:c r="U8" s="25" t="str">
        <x:v>Service interruption</x:v>
      </x:c>
      <x:c r="V8" s="25" t="str">
        <x:v>Assumption: review contracts</x:v>
      </x:c>
      <x:c r="W8" s="25" t="str">
        <x:v>Confirm termination charges</x:v>
      </x:c>
      <x:c r="X8" s="25" t="str">
        <x:v>Price</x:v>
      </x:c>
      <x:c r="Y8" s="25" t="str">
        <x:v>Combine</x:v>
      </x:c>
      <x:c r="Z8" s="29" t="n">
        <x:v>46387</x:v>
      </x:c>
      <x:c r="AA8" s="25" t="str">
        <x:v>Assumption</x:v>
      </x:c>
      <x:c r="AB8" s="25" t="str">
        <x:v>Yes</x:v>
      </x:c>
      <x:c r="AC8" s="6" t="str">
        <x:f>IF(AB8="No","Excluded",IF(AB8&lt;&gt;"Yes","Invalid inclusion",IF(OR(COUNTIFS($C$7:$C$16,C8)&lt;&gt;1,COUNTIFS('Cash Flow'!$L$7:$L$16,C8)&lt;&gt;1),"Invalid ID",IF(OR(COUNT(F8:Q8)&lt;&gt;12,MIN(F8:Q8)&lt;0,G8&gt;1,O8&gt;1,P8&gt;1,Q8&gt;1,M8&lt;1,MOD(M8,1)&lt;&gt;0,MOD(N8,1)&lt;&gt;0),"Unpriced inputs","Complete"))))</x:f>
        <x:v>Complete</x:v>
      </x:c>
      <x:c r="AD8" s="23" t="str">
        <x:f>IF(AB8="No","Excluded",IF(OR(COUNTBLANK(R8:AA8)&gt;0,COUNTBLANK(D8:E8)&gt;0),"Missing owner / action / evidence",IF(X8="Walk","Walk",IF(W8&lt;&gt;"None","Open finding","Complete"))))</x:f>
        <x:v>Open finding</x:v>
      </x:c>
    </x:row>
    <x:row r="9" ht="65" customHeight="1">
      <x:c r="A9" s="1"/>
      <x:c r="B9" s="1"/>
      <x:c r="C9" s="5" t="str">
        <x:v>S03</x:v>
      </x:c>
      <x:c r="D9" s="25" t="str">
        <x:v>Consolidate finance systems</x:v>
      </x:c>
      <x:c r="E9" s="25" t="str">
        <x:v>Cost</x:v>
      </x:c>
      <x:c r="F9" s="26" t="n">
        <x:v>0</x:v>
      </x:c>
      <x:c r="G9" s="27" t="n">
        <x:v>0</x:v>
      </x:c>
      <x:c r="H9" s="26" t="n">
        <x:v>350</x:v>
      </x:c>
      <x:c r="I9" s="26" t="n">
        <x:v>60</x:v>
      </x:c>
      <x:c r="J9" s="26" t="n">
        <x:v>300</x:v>
      </x:c>
      <x:c r="K9" s="26" t="n">
        <x:v>150</x:v>
      </x:c>
      <x:c r="L9" s="26" t="n">
        <x:v>20</x:v>
      </x:c>
      <x:c r="M9" s="28" t="n">
        <x:v>10</x:v>
      </x:c>
      <x:c r="N9" s="28" t="n">
        <x:v>9</x:v>
      </x:c>
      <x:c r="O9" s="27" t="n">
        <x:v>0.8</x:v>
      </x:c>
      <x:c r="P9" s="27" t="n">
        <x:v>0.25</x:v>
      </x:c>
      <x:c r="Q9" s="27" t="n">
        <x:v>0.5</x:v>
      </x:c>
      <x:c r="R9" s="25" t="str">
        <x:v>Chief financial officer</x:v>
      </x:c>
      <x:c r="S9" s="25" t="str">
        <x:v>Parallel close before migration</x:v>
      </x:c>
      <x:c r="T9" s="25" t="str">
        <x:v>Billing and collections</x:v>
      </x:c>
      <x:c r="U9" s="25" t="str">
        <x:v>Invoice errors delay collections</x:v>
      </x:c>
      <x:c r="V9" s="25" t="str">
        <x:v>Assumption: scope migration</x:v>
      </x:c>
      <x:c r="W9" s="25" t="str">
        <x:v>Confirm migration and retention cost</x:v>
      </x:c>
      <x:c r="X9" s="25" t="str">
        <x:v>Protect</x:v>
      </x:c>
      <x:c r="Y9" s="25" t="str">
        <x:v>Standardize</x:v>
      </x:c>
      <x:c r="Z9" s="29" t="n">
        <x:v>46477</x:v>
      </x:c>
      <x:c r="AA9" s="25" t="str">
        <x:v>Assumption</x:v>
      </x:c>
      <x:c r="AB9" s="25" t="str">
        <x:v>Yes</x:v>
      </x:c>
      <x:c r="AC9" s="6" t="str">
        <x:f>IF(AB9="No","Excluded",IF(AB9&lt;&gt;"Yes","Invalid inclusion",IF(OR(COUNTIFS($C$7:$C$16,C9)&lt;&gt;1,COUNTIFS('Cash Flow'!$L$7:$L$16,C9)&lt;&gt;1),"Invalid ID",IF(OR(COUNT(F9:Q9)&lt;&gt;12,MIN(F9:Q9)&lt;0,G9&gt;1,O9&gt;1,P9&gt;1,Q9&gt;1,M9&lt;1,MOD(M9,1)&lt;&gt;0,MOD(N9,1)&lt;&gt;0),"Unpriced inputs","Complete"))))</x:f>
        <x:v>Complete</x:v>
      </x:c>
      <x:c r="AD9" s="23" t="str">
        <x:f>IF(AB9="No","Excluded",IF(OR(COUNTBLANK(R9:AA9)&gt;0,COUNTBLANK(D9:E9)&gt;0),"Missing owner / action / evidence",IF(X9="Walk","Walk",IF(W9&lt;&gt;"None","Open finding","Complete"))))</x:f>
        <x:v>Open finding</x:v>
      </x:c>
    </x:row>
    <x:row r="10" ht="65" customHeight="1">
      <x:c r="A10" s="1"/>
      <x:c r="B10" s="1"/>
      <x:c r="C10" s="5" t="str">
        <x:v>S04</x:v>
      </x:c>
      <x:c r="D10" s="25"/>
      <x:c r="E10" s="25"/>
      <x:c r="F10" s="26"/>
      <x:c r="G10" s="27"/>
      <x:c r="H10" s="26"/>
      <x:c r="I10" s="26"/>
      <x:c r="J10" s="26"/>
      <x:c r="K10" s="26"/>
      <x:c r="L10" s="26"/>
      <x:c r="M10" s="28"/>
      <x:c r="N10" s="28"/>
      <x:c r="O10" s="27"/>
      <x:c r="P10" s="27"/>
      <x:c r="Q10" s="27"/>
      <x:c r="R10" s="25"/>
      <x:c r="S10" s="25"/>
      <x:c r="T10" s="25"/>
      <x:c r="U10" s="25"/>
      <x:c r="V10" s="25"/>
      <x:c r="W10" s="25"/>
      <x:c r="X10" s="25"/>
      <x:c r="Y10" s="25"/>
      <x:c r="Z10" s="29"/>
      <x:c r="AA10" s="25" t="str">
        <x:v>Assumption</x:v>
      </x:c>
      <x:c r="AB10" s="25" t="str">
        <x:v>No</x:v>
      </x:c>
      <x:c r="AC10" s="6" t="str">
        <x:f>IF(AB10="No","Excluded",IF(AB10&lt;&gt;"Yes","Invalid inclusion",IF(OR(COUNTIFS($C$7:$C$16,C10)&lt;&gt;1,COUNTIFS('Cash Flow'!$L$7:$L$16,C10)&lt;&gt;1),"Invalid ID",IF(OR(COUNT(F10:Q10)&lt;&gt;12,MIN(F10:Q10)&lt;0,G10&gt;1,O10&gt;1,P10&gt;1,Q10&gt;1,M10&lt;1,MOD(M10,1)&lt;&gt;0,MOD(N10,1)&lt;&gt;0),"Unpriced inputs","Complete"))))</x:f>
        <x:v>Excluded</x:v>
      </x:c>
      <x:c r="AD10" s="23" t="str">
        <x:f>IF(AB10="No","Excluded",IF(OR(COUNTBLANK(R10:AA10)&gt;0,COUNTBLANK(D10:E10)&gt;0),"Missing owner / action / evidence",IF(X10="Walk","Walk",IF(W10&lt;&gt;"None","Open finding","Complete"))))</x:f>
        <x:v>Excluded</x:v>
      </x:c>
    </x:row>
    <x:row r="11" ht="65" customHeight="1">
      <x:c r="A11" s="1"/>
      <x:c r="B11" s="1"/>
      <x:c r="C11" s="5" t="str">
        <x:v>S05</x:v>
      </x:c>
      <x:c r="D11" s="25"/>
      <x:c r="E11" s="25"/>
      <x:c r="F11" s="26"/>
      <x:c r="G11" s="27"/>
      <x:c r="H11" s="26"/>
      <x:c r="I11" s="26"/>
      <x:c r="J11" s="26"/>
      <x:c r="K11" s="26"/>
      <x:c r="L11" s="26"/>
      <x:c r="M11" s="28"/>
      <x:c r="N11" s="28"/>
      <x:c r="O11" s="27"/>
      <x:c r="P11" s="27"/>
      <x:c r="Q11" s="27"/>
      <x:c r="R11" s="25"/>
      <x:c r="S11" s="25"/>
      <x:c r="T11" s="25"/>
      <x:c r="U11" s="25"/>
      <x:c r="V11" s="25"/>
      <x:c r="W11" s="25"/>
      <x:c r="X11" s="25"/>
      <x:c r="Y11" s="25"/>
      <x:c r="Z11" s="29"/>
      <x:c r="AA11" s="25" t="str">
        <x:v>Assumption</x:v>
      </x:c>
      <x:c r="AB11" s="25" t="str">
        <x:v>No</x:v>
      </x:c>
      <x:c r="AC11" s="6" t="str">
        <x:f>IF(AB11="No","Excluded",IF(AB11&lt;&gt;"Yes","Invalid inclusion",IF(OR(COUNTIFS($C$7:$C$16,C11)&lt;&gt;1,COUNTIFS('Cash Flow'!$L$7:$L$16,C11)&lt;&gt;1),"Invalid ID",IF(OR(COUNT(F11:Q11)&lt;&gt;12,MIN(F11:Q11)&lt;0,G11&gt;1,O11&gt;1,P11&gt;1,Q11&gt;1,M11&lt;1,MOD(M11,1)&lt;&gt;0,MOD(N11,1)&lt;&gt;0),"Unpriced inputs","Complete"))))</x:f>
        <x:v>Excluded</x:v>
      </x:c>
      <x:c r="AD11" s="23" t="str">
        <x:f>IF(AB11="No","Excluded",IF(OR(COUNTBLANK(R11:AA11)&gt;0,COUNTBLANK(D11:E11)&gt;0),"Missing owner / action / evidence",IF(X11="Walk","Walk",IF(W11&lt;&gt;"None","Open finding","Complete"))))</x:f>
        <x:v>Excluded</x:v>
      </x:c>
    </x:row>
    <x:row r="12" ht="65" customHeight="1">
      <x:c r="A12" s="1"/>
      <x:c r="B12" s="1"/>
      <x:c r="C12" s="5" t="str">
        <x:v>S06</x:v>
      </x:c>
      <x:c r="D12" s="25"/>
      <x:c r="E12" s="25"/>
      <x:c r="F12" s="26"/>
      <x:c r="G12" s="27"/>
      <x:c r="H12" s="26"/>
      <x:c r="I12" s="26"/>
      <x:c r="J12" s="26"/>
      <x:c r="K12" s="26"/>
      <x:c r="L12" s="26"/>
      <x:c r="M12" s="28"/>
      <x:c r="N12" s="28"/>
      <x:c r="O12" s="27"/>
      <x:c r="P12" s="27"/>
      <x:c r="Q12" s="27"/>
      <x:c r="R12" s="25"/>
      <x:c r="S12" s="25"/>
      <x:c r="T12" s="25"/>
      <x:c r="U12" s="25"/>
      <x:c r="V12" s="25"/>
      <x:c r="W12" s="25"/>
      <x:c r="X12" s="25"/>
      <x:c r="Y12" s="25"/>
      <x:c r="Z12" s="29"/>
      <x:c r="AA12" s="25" t="str">
        <x:v>Assumption</x:v>
      </x:c>
      <x:c r="AB12" s="25" t="str">
        <x:v>No</x:v>
      </x:c>
      <x:c r="AC12" s="6" t="str">
        <x:f>IF(AB12="No","Excluded",IF(AB12&lt;&gt;"Yes","Invalid inclusion",IF(OR(COUNTIFS($C$7:$C$16,C12)&lt;&gt;1,COUNTIFS('Cash Flow'!$L$7:$L$16,C12)&lt;&gt;1),"Invalid ID",IF(OR(COUNT(F12:Q12)&lt;&gt;12,MIN(F12:Q12)&lt;0,G12&gt;1,O12&gt;1,P12&gt;1,Q12&gt;1,M12&lt;1,MOD(M12,1)&lt;&gt;0,MOD(N12,1)&lt;&gt;0),"Unpriced inputs","Complete"))))</x:f>
        <x:v>Excluded</x:v>
      </x:c>
      <x:c r="AD12" s="23" t="str">
        <x:f>IF(AB12="No","Excluded",IF(OR(COUNTBLANK(R12:AA12)&gt;0,COUNTBLANK(D12:E12)&gt;0),"Missing owner / action / evidence",IF(X12="Walk","Walk",IF(W12&lt;&gt;"None","Open finding","Complete"))))</x:f>
        <x:v>Excluded</x:v>
      </x:c>
    </x:row>
    <x:row r="13" ht="65" customHeight="1">
      <x:c r="A13" s="1"/>
      <x:c r="B13" s="1"/>
      <x:c r="C13" s="5" t="str">
        <x:v>S07</x:v>
      </x:c>
      <x:c r="D13" s="25"/>
      <x:c r="E13" s="25"/>
      <x:c r="F13" s="26"/>
      <x:c r="G13" s="27"/>
      <x:c r="H13" s="26"/>
      <x:c r="I13" s="26"/>
      <x:c r="J13" s="26"/>
      <x:c r="K13" s="26"/>
      <x:c r="L13" s="26"/>
      <x:c r="M13" s="28"/>
      <x:c r="N13" s="28"/>
      <x:c r="O13" s="27"/>
      <x:c r="P13" s="27"/>
      <x:c r="Q13" s="27"/>
      <x:c r="R13" s="25"/>
      <x:c r="S13" s="25"/>
      <x:c r="T13" s="25"/>
      <x:c r="U13" s="25"/>
      <x:c r="V13" s="25"/>
      <x:c r="W13" s="25"/>
      <x:c r="X13" s="25"/>
      <x:c r="Y13" s="25"/>
      <x:c r="Z13" s="29"/>
      <x:c r="AA13" s="25" t="str">
        <x:v>Assumption</x:v>
      </x:c>
      <x:c r="AB13" s="25" t="str">
        <x:v>No</x:v>
      </x:c>
      <x:c r="AC13" s="6" t="str">
        <x:f>IF(AB13="No","Excluded",IF(AB13&lt;&gt;"Yes","Invalid inclusion",IF(OR(COUNTIFS($C$7:$C$16,C13)&lt;&gt;1,COUNTIFS('Cash Flow'!$L$7:$L$16,C13)&lt;&gt;1),"Invalid ID",IF(OR(COUNT(F13:Q13)&lt;&gt;12,MIN(F13:Q13)&lt;0,G13&gt;1,O13&gt;1,P13&gt;1,Q13&gt;1,M13&lt;1,MOD(M13,1)&lt;&gt;0,MOD(N13,1)&lt;&gt;0),"Unpriced inputs","Complete"))))</x:f>
        <x:v>Excluded</x:v>
      </x:c>
      <x:c r="AD13" s="23" t="str">
        <x:f>IF(AB13="No","Excluded",IF(OR(COUNTBLANK(R13:AA13)&gt;0,COUNTBLANK(D13:E13)&gt;0),"Missing owner / action / evidence",IF(X13="Walk","Walk",IF(W13&lt;&gt;"None","Open finding","Complete"))))</x:f>
        <x:v>Excluded</x:v>
      </x:c>
    </x:row>
    <x:row r="14" ht="65" customHeight="1">
      <x:c r="A14" s="1"/>
      <x:c r="B14" s="1"/>
      <x:c r="C14" s="5" t="str">
        <x:v>S08</x:v>
      </x:c>
      <x:c r="D14" s="25"/>
      <x:c r="E14" s="25"/>
      <x:c r="F14" s="26"/>
      <x:c r="G14" s="27"/>
      <x:c r="H14" s="26"/>
      <x:c r="I14" s="26"/>
      <x:c r="J14" s="26"/>
      <x:c r="K14" s="26"/>
      <x:c r="L14" s="26"/>
      <x:c r="M14" s="28"/>
      <x:c r="N14" s="28"/>
      <x:c r="O14" s="27"/>
      <x:c r="P14" s="27"/>
      <x:c r="Q14" s="27"/>
      <x:c r="R14" s="25"/>
      <x:c r="S14" s="25"/>
      <x:c r="T14" s="25"/>
      <x:c r="U14" s="25"/>
      <x:c r="V14" s="25"/>
      <x:c r="W14" s="25"/>
      <x:c r="X14" s="25"/>
      <x:c r="Y14" s="25"/>
      <x:c r="Z14" s="29"/>
      <x:c r="AA14" s="25" t="str">
        <x:v>Assumption</x:v>
      </x:c>
      <x:c r="AB14" s="25" t="str">
        <x:v>No</x:v>
      </x:c>
      <x:c r="AC14" s="6" t="str">
        <x:f>IF(AB14="No","Excluded",IF(AB14&lt;&gt;"Yes","Invalid inclusion",IF(OR(COUNTIFS($C$7:$C$16,C14)&lt;&gt;1,COUNTIFS('Cash Flow'!$L$7:$L$16,C14)&lt;&gt;1),"Invalid ID",IF(OR(COUNT(F14:Q14)&lt;&gt;12,MIN(F14:Q14)&lt;0,G14&gt;1,O14&gt;1,P14&gt;1,Q14&gt;1,M14&lt;1,MOD(M14,1)&lt;&gt;0,MOD(N14,1)&lt;&gt;0),"Unpriced inputs","Complete"))))</x:f>
        <x:v>Excluded</x:v>
      </x:c>
      <x:c r="AD14" s="23" t="str">
        <x:f>IF(AB14="No","Excluded",IF(OR(COUNTBLANK(R14:AA14)&gt;0,COUNTBLANK(D14:E14)&gt;0),"Missing owner / action / evidence",IF(X14="Walk","Walk",IF(W14&lt;&gt;"None","Open finding","Complete"))))</x:f>
        <x:v>Excluded</x:v>
      </x:c>
    </x:row>
    <x:row r="15" ht="65" customHeight="1">
      <x:c r="A15" s="1"/>
      <x:c r="B15" s="1"/>
      <x:c r="C15" s="5" t="str">
        <x:v>S09</x:v>
      </x:c>
      <x:c r="D15" s="25"/>
      <x:c r="E15" s="25"/>
      <x:c r="F15" s="26"/>
      <x:c r="G15" s="27"/>
      <x:c r="H15" s="26"/>
      <x:c r="I15" s="26"/>
      <x:c r="J15" s="26"/>
      <x:c r="K15" s="26"/>
      <x:c r="L15" s="26"/>
      <x:c r="M15" s="28"/>
      <x:c r="N15" s="28"/>
      <x:c r="O15" s="27"/>
      <x:c r="P15" s="27"/>
      <x:c r="Q15" s="27"/>
      <x:c r="R15" s="25"/>
      <x:c r="S15" s="25"/>
      <x:c r="T15" s="25"/>
      <x:c r="U15" s="25"/>
      <x:c r="V15" s="25"/>
      <x:c r="W15" s="25"/>
      <x:c r="X15" s="25"/>
      <x:c r="Y15" s="25"/>
      <x:c r="Z15" s="29"/>
      <x:c r="AA15" s="25" t="str">
        <x:v>Assumption</x:v>
      </x:c>
      <x:c r="AB15" s="25" t="str">
        <x:v>No</x:v>
      </x:c>
      <x:c r="AC15" s="6" t="str">
        <x:f>IF(AB15="No","Excluded",IF(AB15&lt;&gt;"Yes","Invalid inclusion",IF(OR(COUNTIFS($C$7:$C$16,C15)&lt;&gt;1,COUNTIFS('Cash Flow'!$L$7:$L$16,C15)&lt;&gt;1),"Invalid ID",IF(OR(COUNT(F15:Q15)&lt;&gt;12,MIN(F15:Q15)&lt;0,G15&gt;1,O15&gt;1,P15&gt;1,Q15&gt;1,M15&lt;1,MOD(M15,1)&lt;&gt;0,MOD(N15,1)&lt;&gt;0),"Unpriced inputs","Complete"))))</x:f>
        <x:v>Excluded</x:v>
      </x:c>
      <x:c r="AD15" s="23" t="str">
        <x:f>IF(AB15="No","Excluded",IF(OR(COUNTBLANK(R15:AA15)&gt;0,COUNTBLANK(D15:E15)&gt;0),"Missing owner / action / evidence",IF(X15="Walk","Walk",IF(W15&lt;&gt;"None","Open finding","Complete"))))</x:f>
        <x:v>Excluded</x:v>
      </x:c>
    </x:row>
    <x:row r="16" ht="65" customHeight="1">
      <x:c r="A16" s="1"/>
      <x:c r="B16" s="1"/>
      <x:c r="C16" s="5" t="str">
        <x:v>S10</x:v>
      </x:c>
      <x:c r="D16" s="25"/>
      <x:c r="E16" s="25"/>
      <x:c r="F16" s="26"/>
      <x:c r="G16" s="27"/>
      <x:c r="H16" s="26"/>
      <x:c r="I16" s="26"/>
      <x:c r="J16" s="26"/>
      <x:c r="K16" s="26"/>
      <x:c r="L16" s="26"/>
      <x:c r="M16" s="28"/>
      <x:c r="N16" s="28"/>
      <x:c r="O16" s="27"/>
      <x:c r="P16" s="27"/>
      <x:c r="Q16" s="27"/>
      <x:c r="R16" s="25"/>
      <x:c r="S16" s="25"/>
      <x:c r="T16" s="25"/>
      <x:c r="U16" s="25"/>
      <x:c r="V16" s="25"/>
      <x:c r="W16" s="25"/>
      <x:c r="X16" s="25"/>
      <x:c r="Y16" s="25"/>
      <x:c r="Z16" s="29"/>
      <x:c r="AA16" s="25" t="str">
        <x:v>Assumption</x:v>
      </x:c>
      <x:c r="AB16" s="25" t="str">
        <x:v>No</x:v>
      </x:c>
      <x:c r="AC16" s="6" t="str">
        <x:f>IF(AB16="No","Excluded",IF(AB16&lt;&gt;"Yes","Invalid inclusion",IF(OR(COUNTIFS($C$7:$C$16,C16)&lt;&gt;1,COUNTIFS('Cash Flow'!$L$7:$L$16,C16)&lt;&gt;1),"Invalid ID",IF(OR(COUNT(F16:Q16)&lt;&gt;12,MIN(F16:Q16)&lt;0,G16&gt;1,O16&gt;1,P16&gt;1,Q16&gt;1,M16&lt;1,MOD(M16,1)&lt;&gt;0,MOD(N16,1)&lt;&gt;0),"Unpriced inputs","Complete"))))</x:f>
        <x:v>Excluded</x:v>
      </x:c>
      <x:c r="AD16" s="23" t="str">
        <x:f>IF(AB16="No","Excluded",IF(OR(COUNTBLANK(R16:AA16)&gt;0,COUNTBLANK(D16:E16)&gt;0),"Missing owner / action / evidence",IF(X16="Walk","Walk",IF(W16&lt;&gt;"None","Open finding","Complete"))))</x:f>
        <x:v>Excluded</x:v>
      </x:c>
    </x:row>
    <x:row r="17" ht="22" customHeight="1">
      <x:c r="A17" s="1"/>
      <x:c r="B17" s="1"/>
      <x:c r="C17" s="2"/>
      <x:c r="D17" s="2"/>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row>
    <x:row r="18" ht="22" customHeight="1">
      <x:c r="A18" s="1"/>
      <x:c r="B18" s="1"/>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row>
    <x:row r="19" ht="22" customHeight="1">
      <x:c r="A19" s="1"/>
      <x:c r="B19" s="1"/>
      <x:c r="C19" s="4" t="str">
        <x:v>Start month 1 means capture starts at close. Ramp 0 means immediate full run rate at the start month.</x:v>
      </x:c>
      <x:c r="D19" s="2"/>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row>
    <x:row r="20" ht="22" customHeight="1">
      <x:c r="A20" s="1"/>
      <x:c r="B20" s="1"/>
      <x:c r="C20" s="4" t="str">
        <x:v>Annual dis-synergies start at close and remain fully funded throughout the five-year forecast.</x:v>
      </x:c>
      <x:c r="D20" s="2"/>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row>
    <x:row r="21" ht="22" customHeight="1">
      <x:c r="A21" s="1"/>
      <x:c r="B21" s="1"/>
      <x:c r="C21" s="2"/>
      <x:c r="D21" s="2"/>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row>
    <x:row r="22" ht="22" customHeight="1">
      <x:c r="A22" s="1"/>
      <x:c r="B22" s="1"/>
      <x:c r="C22" s="2"/>
      <x:c r="D22" s="2"/>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row>
    <x:row r="23" ht="22" customHeight="1">
      <x:c r="A23" s="1"/>
      <x:c r="B23" s="1"/>
      <x:c r="C23" s="2"/>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row>
    <x:row r="24" ht="22" customHeight="1">
      <x:c r="A24" s="1"/>
      <x:c r="B24" s="1"/>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row>
    <x:row r="25" ht="22" customHeight="1">
      <x:c r="A25" s="1"/>
      <x:c r="B25" s="1"/>
      <x:c r="C25" s="2"/>
      <x:c r="D25" s="2"/>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row>
    <x:row r="26" ht="22" customHeight="1">
      <x:c r="A26" s="1"/>
      <x:c r="B26" s="1"/>
      <x:c r="C26" s="2"/>
      <x:c r="D26" s="2"/>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row>
    <x:row r="27" ht="22" customHeight="1">
      <x:c r="A27" s="1"/>
      <x:c r="B27" s="1"/>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row>
    <x:row r="28" ht="22" customHeight="1">
      <x:c r="A28" s="1"/>
      <x:c r="B28" s="1"/>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c r="AC28" s="2"/>
      <x:c r="AD28" s="2"/>
    </x:row>
    <x:row r="29" ht="22" customHeight="1">
      <x:c r="A29" s="1"/>
      <x:c r="B29" s="1"/>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row>
    <x:row r="30" ht="22" customHeight="1">
      <x:c r="A30" s="1"/>
      <x:c r="B30" s="1"/>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row>
    <x:row r="31" ht="22" customHeight="1">
      <x:c r="A31" s="1"/>
      <x:c r="B31" s="1"/>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c r="AC31" s="2"/>
      <x:c r="AD31" s="2"/>
    </x:row>
    <x:row r="32" ht="22" customHeight="1">
      <x:c r="A32" s="1"/>
      <x:c r="B32" s="1"/>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row>
    <x:row r="33" ht="22" customHeight="1">
      <x:c r="A33" s="1"/>
      <x:c r="B33" s="1"/>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row>
    <x:row r="34" ht="22" customHeight="1">
      <x:c r="A34" s="1"/>
      <x:c r="B34" s="1"/>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c r="AC34" s="2"/>
      <x:c r="AD34" s="2"/>
    </x:row>
    <x:row r="35" ht="22" customHeight="1">
      <x:c r="A35" s="1"/>
      <x:c r="B35" s="1"/>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c r="AC35" s="2"/>
      <x:c r="AD35" s="2"/>
    </x:row>
    <x:row r="36" ht="22" customHeight="1">
      <x:c r="A36" s="1"/>
      <x:c r="B36" s="1"/>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row>
    <x:row r="37" ht="22" customHeight="1">
      <x:c r="A37" s="1"/>
      <x:c r="B37" s="1"/>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row>
    <x:row r="38" ht="22" customHeight="1">
      <x:c r="A38" s="1"/>
      <x:c r="B38" s="1"/>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c r="AC38" s="2"/>
      <x:c r="AD38" s="2"/>
    </x:row>
    <x:row r="39" ht="22" customHeight="1">
      <x:c r="A39" s="1"/>
      <x:c r="B39" s="1"/>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row>
    <x:row r="40" ht="22" customHeight="1">
      <x:c r="A40" s="1"/>
      <x:c r="B40" s="1"/>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row>
    <x:row r="41" ht="22" customHeight="1">
      <x:c r="A41" s="1"/>
      <x:c r="B41" s="1"/>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row>
    <x:row r="42" ht="22" customHeight="1">
      <x:c r="A42" s="1"/>
      <x:c r="B42" s="1"/>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row>
    <x:row r="43" ht="22" customHeight="1">
      <x:c r="A43" s="1"/>
      <x:c r="B43" s="1"/>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c r="AC43" s="2"/>
      <x:c r="AD43" s="2"/>
    </x:row>
    <x:row r="44" ht="22" customHeight="1">
      <x:c r="A44" s="1"/>
      <x:c r="B44" s="1"/>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row>
    <x:row r="45" ht="22" customHeight="1">
      <x:c r="A45" s="1"/>
      <x:c r="B45" s="1"/>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row>
    <x:row r="46" ht="22" customHeight="1">
      <x:c r="A46" s="1"/>
      <x:c r="B46" s="1"/>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c r="AC46" s="2"/>
      <x:c r="AD46" s="2"/>
    </x:row>
    <x:row r="47" ht="22" customHeight="1">
      <x:c r="A47" s="1"/>
      <x:c r="B47" s="1"/>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c r="AC47" s="2"/>
      <x:c r="AD47" s="2"/>
    </x:row>
    <x:row r="48" ht="22"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row>
    <x:row r="49" ht="22" customHeight="1">
      <x:c r="A49" s="1"/>
      <x:c r="B49" s="1"/>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row>
    <x:row r="50" ht="22" customHeight="1">
      <x:c r="A50" s="1"/>
      <x:c r="B50" s="1"/>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c r="AC50" s="2"/>
      <x:c r="AD50" s="2"/>
    </x:row>
    <x:row r="51" ht="22"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row>
    <x:row r="52" ht="22" customHeight="1">
      <x:c r="A52" s="1"/>
      <x:c r="B52" s="1"/>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c r="AC52" s="2"/>
      <x:c r="AD52" s="2"/>
    </x:row>
    <x:row r="53" ht="22" customHeight="1">
      <x:c r="A53" s="1"/>
      <x:c r="B53" s="1"/>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c r="AC53" s="2"/>
      <x:c r="AD53" s="2"/>
    </x:row>
    <x:row r="54" ht="22"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row>
    <x:row r="55" ht="22"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row>
    <x:row r="56" ht="22"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row>
    <x:row r="57" ht="22" customHeight="1">
      <x:c r="A57" s="1"/>
      <x:c r="B57" s="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row>
    <x:row r="58" ht="22" customHeight="1">
      <x:c r="A58" s="1"/>
      <x:c r="B58" s="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row>
    <x:row r="59" ht="22" customHeight="1">
      <x:c r="A59" s="1"/>
      <x:c r="B59" s="1"/>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row>
    <x:row r="60" ht="22" customHeight="1">
      <x:c r="A60" s="1"/>
      <x:c r="B60" s="1"/>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row>
    <x:row r="61" ht="22" customHeight="1">
      <x:c r="A61" s="1"/>
      <x:c r="B61" s="1"/>
      <x:c r="C61" s="2"/>
      <x:c r="D61" s="2"/>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row>
    <x:row r="62" ht="22"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row>
    <x:row r="63" ht="22"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row>
    <x:row r="64" ht="22" customHeight="1">
      <x:c r="A64" s="1"/>
      <x:c r="B64" s="1"/>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row>
    <x:row r="65" ht="22"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row>
    <x:row r="66" ht="22"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row>
    <x:row r="67" ht="22"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row>
    <x:row r="68" ht="22"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row>
    <x:row r="69" ht="22"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row>
    <x:row r="70" ht="22"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row>
    <x:row r="71" ht="22"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row>
    <x:row r="72" ht="22"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row>
    <x:row r="73" ht="22"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row>
    <x:row r="74" ht="22"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row>
    <x:row r="75" ht="22"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row>
    <x:row r="76" ht="22"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row>
    <x:row r="77" ht="22"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row>
    <x:row r="78" ht="22"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row>
    <x:row r="79" ht="22"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row>
    <x:row r="80" ht="22"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row>
    <x:row r="81" ht="22"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row>
    <x:row r="82" ht="22"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row>
    <x:row r="83" ht="22"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row>
    <x:row r="84" ht="22"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row>
    <x:row r="85" ht="22"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row>
    <x:row r="86" ht="22"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row>
    <x:row r="87" ht="22" customHeight="1">
      <x:c r="A87" s="1"/>
      <x:c r="B87" s="1"/>
      <x:c r="C87" s="2"/>
      <x:c r="D87" s="2"/>
      <x:c r="E87" s="2"/>
      <x:c r="F87" s="2"/>
      <x:c r="G87" s="2"/>
      <x:c r="H87" s="2"/>
      <x:c r="I87" s="2"/>
      <x:c r="J87" s="2"/>
      <x:c r="K87" s="2"/>
      <x:c r="L87" s="2"/>
      <x:c r="M87" s="2"/>
      <x:c r="N87" s="2"/>
      <x:c r="O87" s="2"/>
      <x:c r="P87" s="2"/>
      <x:c r="Q87" s="2"/>
      <x:c r="R87" s="2"/>
      <x:c r="S87" s="2"/>
      <x:c r="T87" s="2"/>
      <x:c r="U87" s="2"/>
      <x:c r="V87" s="2"/>
      <x:c r="W87" s="2"/>
      <x:c r="X87" s="2"/>
      <x:c r="Y87" s="2"/>
      <x:c r="Z87" s="2"/>
      <x:c r="AA87" s="2"/>
      <x:c r="AB87" s="2"/>
      <x:c r="AC87" s="2"/>
      <x:c r="AD87" s="2"/>
    </x:row>
    <x:row r="88" ht="22" customHeight="1">
      <x:c r="A88" s="1"/>
      <x:c r="B88" s="1"/>
      <x:c r="C88" s="2"/>
      <x:c r="D88" s="2"/>
      <x:c r="E88" s="2"/>
      <x:c r="F88" s="2"/>
      <x:c r="G88" s="2"/>
      <x:c r="H88" s="2"/>
      <x:c r="I88" s="2"/>
      <x:c r="J88" s="2"/>
      <x:c r="K88" s="2"/>
      <x:c r="L88" s="2"/>
      <x:c r="M88" s="2"/>
      <x:c r="N88" s="2"/>
      <x:c r="O88" s="2"/>
      <x:c r="P88" s="2"/>
      <x:c r="Q88" s="2"/>
      <x:c r="R88" s="2"/>
      <x:c r="S88" s="2"/>
      <x:c r="T88" s="2"/>
      <x:c r="U88" s="2"/>
      <x:c r="V88" s="2"/>
      <x:c r="W88" s="2"/>
      <x:c r="X88" s="2"/>
      <x:c r="Y88" s="2"/>
      <x:c r="Z88" s="2"/>
      <x:c r="AA88" s="2"/>
      <x:c r="AB88" s="2"/>
      <x:c r="AC88" s="2"/>
      <x:c r="AD88" s="2"/>
    </x:row>
    <x:row r="89" ht="22" customHeight="1">
      <x:c r="A89" s="1"/>
      <x:c r="B89" s="1"/>
      <x:c r="C89" s="2"/>
      <x:c r="D89" s="2"/>
      <x:c r="E89" s="2"/>
      <x:c r="F89" s="2"/>
      <x:c r="G89" s="2"/>
      <x:c r="H89" s="2"/>
      <x:c r="I89" s="2"/>
      <x:c r="J89" s="2"/>
      <x:c r="K89" s="2"/>
      <x:c r="L89" s="2"/>
      <x:c r="M89" s="2"/>
      <x:c r="N89" s="2"/>
      <x:c r="O89" s="2"/>
      <x:c r="P89" s="2"/>
      <x:c r="Q89" s="2"/>
      <x:c r="R89" s="2"/>
      <x:c r="S89" s="2"/>
      <x:c r="T89" s="2"/>
      <x:c r="U89" s="2"/>
      <x:c r="V89" s="2"/>
      <x:c r="W89" s="2"/>
      <x:c r="X89" s="2"/>
      <x:c r="Y89" s="2"/>
      <x:c r="Z89" s="2"/>
      <x:c r="AA89" s="2"/>
      <x:c r="AB89" s="2"/>
      <x:c r="AC89" s="2"/>
      <x:c r="AD89" s="2"/>
    </x:row>
    <x:row r="90" ht="22" customHeight="1">
      <x:c r="A90" s="1"/>
      <x:c r="B90" s="1"/>
      <x:c r="C90" s="2"/>
      <x:c r="D90" s="2"/>
      <x:c r="E90" s="2"/>
      <x:c r="F90" s="2"/>
      <x:c r="G90" s="2"/>
      <x:c r="H90" s="2"/>
      <x:c r="I90" s="2"/>
      <x:c r="J90" s="2"/>
      <x:c r="K90" s="2"/>
      <x:c r="L90" s="2"/>
      <x:c r="M90" s="2"/>
      <x:c r="N90" s="2"/>
      <x:c r="O90" s="2"/>
      <x:c r="P90" s="2"/>
      <x:c r="Q90" s="2"/>
      <x:c r="R90" s="2"/>
      <x:c r="S90" s="2"/>
      <x:c r="T90" s="2"/>
      <x:c r="U90" s="2"/>
      <x:c r="V90" s="2"/>
      <x:c r="W90" s="2"/>
      <x:c r="X90" s="2"/>
      <x:c r="Y90" s="2"/>
      <x:c r="Z90" s="2"/>
      <x:c r="AA90" s="2"/>
      <x:c r="AB90" s="2"/>
      <x:c r="AC90" s="2"/>
      <x:c r="AD90" s="2"/>
    </x:row>
    <x:row r="91" ht="22" customHeight="1">
      <x:c r="A91" s="1"/>
      <x:c r="B91" s="1"/>
      <x:c r="C91" s="2"/>
      <x:c r="D91" s="2"/>
      <x:c r="E91" s="2"/>
      <x:c r="F91" s="2"/>
      <x:c r="G91" s="2"/>
      <x:c r="H91" s="2"/>
      <x:c r="I91" s="2"/>
      <x:c r="J91" s="2"/>
      <x:c r="K91" s="2"/>
      <x:c r="L91" s="2"/>
      <x:c r="M91" s="2"/>
      <x:c r="N91" s="2"/>
      <x:c r="O91" s="2"/>
      <x:c r="P91" s="2"/>
      <x:c r="Q91" s="2"/>
      <x:c r="R91" s="2"/>
      <x:c r="S91" s="2"/>
      <x:c r="T91" s="2"/>
      <x:c r="U91" s="2"/>
      <x:c r="V91" s="2"/>
      <x:c r="W91" s="2"/>
      <x:c r="X91" s="2"/>
      <x:c r="Y91" s="2"/>
      <x:c r="Z91" s="2"/>
      <x:c r="AA91" s="2"/>
      <x:c r="AB91" s="2"/>
      <x:c r="AC91" s="2"/>
      <x:c r="AD91" s="2"/>
    </x:row>
    <x:row r="92" ht="22" customHeight="1">
      <x:c r="A92" s="1"/>
      <x:c r="B92" s="1"/>
      <x:c r="C92" s="2"/>
      <x:c r="D92" s="2"/>
      <x:c r="E92" s="2"/>
      <x:c r="F92" s="2"/>
      <x:c r="G92" s="2"/>
      <x:c r="H92" s="2"/>
      <x:c r="I92" s="2"/>
      <x:c r="J92" s="2"/>
      <x:c r="K92" s="2"/>
      <x:c r="L92" s="2"/>
      <x:c r="M92" s="2"/>
      <x:c r="N92" s="2"/>
      <x:c r="O92" s="2"/>
      <x:c r="P92" s="2"/>
      <x:c r="Q92" s="2"/>
      <x:c r="R92" s="2"/>
      <x:c r="S92" s="2"/>
      <x:c r="T92" s="2"/>
      <x:c r="U92" s="2"/>
      <x:c r="V92" s="2"/>
      <x:c r="W92" s="2"/>
      <x:c r="X92" s="2"/>
      <x:c r="Y92" s="2"/>
      <x:c r="Z92" s="2"/>
      <x:c r="AA92" s="2"/>
      <x:c r="AB92" s="2"/>
      <x:c r="AC92" s="2"/>
      <x:c r="AD92" s="2"/>
    </x:row>
    <x:row r="93" ht="22" customHeight="1">
      <x:c r="A93" s="1"/>
      <x:c r="B93" s="1"/>
      <x:c r="C93" s="2"/>
      <x:c r="D93" s="2"/>
      <x:c r="E93" s="2"/>
      <x:c r="F93" s="2"/>
      <x:c r="G93" s="2"/>
      <x:c r="H93" s="2"/>
      <x:c r="I93" s="2"/>
      <x:c r="J93" s="2"/>
      <x:c r="K93" s="2"/>
      <x:c r="L93" s="2"/>
      <x:c r="M93" s="2"/>
      <x:c r="N93" s="2"/>
      <x:c r="O93" s="2"/>
      <x:c r="P93" s="2"/>
      <x:c r="Q93" s="2"/>
      <x:c r="R93" s="2"/>
      <x:c r="S93" s="2"/>
      <x:c r="T93" s="2"/>
      <x:c r="U93" s="2"/>
      <x:c r="V93" s="2"/>
      <x:c r="W93" s="2"/>
      <x:c r="X93" s="2"/>
      <x:c r="Y93" s="2"/>
      <x:c r="Z93" s="2"/>
      <x:c r="AA93" s="2"/>
      <x:c r="AB93" s="2"/>
      <x:c r="AC93" s="2"/>
      <x:c r="AD93" s="2"/>
    </x:row>
    <x:row r="94" ht="22" customHeight="1">
      <x:c r="A94" s="1"/>
      <x:c r="B94" s="1"/>
      <x:c r="C94" s="2"/>
      <x:c r="D94" s="2"/>
      <x:c r="E94" s="2"/>
      <x:c r="F94" s="2"/>
      <x:c r="G94" s="2"/>
      <x:c r="H94" s="2"/>
      <x:c r="I94" s="2"/>
      <x:c r="J94" s="2"/>
      <x:c r="K94" s="2"/>
      <x:c r="L94" s="2"/>
      <x:c r="M94" s="2"/>
      <x:c r="N94" s="2"/>
      <x:c r="O94" s="2"/>
      <x:c r="P94" s="2"/>
      <x:c r="Q94" s="2"/>
      <x:c r="R94" s="2"/>
      <x:c r="S94" s="2"/>
      <x:c r="T94" s="2"/>
      <x:c r="U94" s="2"/>
      <x:c r="V94" s="2"/>
      <x:c r="W94" s="2"/>
      <x:c r="X94" s="2"/>
      <x:c r="Y94" s="2"/>
      <x:c r="Z94" s="2"/>
      <x:c r="AA94" s="2"/>
      <x:c r="AB94" s="2"/>
      <x:c r="AC94" s="2"/>
      <x:c r="AD94" s="2"/>
    </x:row>
    <x:row r="95" ht="22" customHeight="1">
      <x:c r="A95" s="1"/>
      <x:c r="B95" s="1"/>
      <x:c r="C95" s="2"/>
      <x:c r="D95" s="2"/>
      <x:c r="E95" s="2"/>
      <x:c r="F95" s="2"/>
      <x:c r="G95" s="2"/>
      <x:c r="H95" s="2"/>
      <x:c r="I95" s="2"/>
      <x:c r="J95" s="2"/>
      <x:c r="K95" s="2"/>
      <x:c r="L95" s="2"/>
      <x:c r="M95" s="2"/>
      <x:c r="N95" s="2"/>
      <x:c r="O95" s="2"/>
      <x:c r="P95" s="2"/>
      <x:c r="Q95" s="2"/>
      <x:c r="R95" s="2"/>
      <x:c r="S95" s="2"/>
      <x:c r="T95" s="2"/>
      <x:c r="U95" s="2"/>
      <x:c r="V95" s="2"/>
      <x:c r="W95" s="2"/>
      <x:c r="X95" s="2"/>
      <x:c r="Y95" s="2"/>
      <x:c r="Z95" s="2"/>
      <x:c r="AA95" s="2"/>
      <x:c r="AB95" s="2"/>
      <x:c r="AC95" s="2"/>
      <x:c r="AD95" s="2"/>
    </x:row>
    <x:row r="96" ht="22" customHeight="1">
      <x:c r="A96" s="1"/>
      <x:c r="B96" s="1"/>
      <x:c r="C96" s="2"/>
      <x:c r="D96" s="2"/>
      <x:c r="E96" s="2"/>
      <x:c r="F96" s="2"/>
      <x:c r="G96" s="2"/>
      <x:c r="H96" s="2"/>
      <x:c r="I96" s="2"/>
      <x:c r="J96" s="2"/>
      <x:c r="K96" s="2"/>
      <x:c r="L96" s="2"/>
      <x:c r="M96" s="2"/>
      <x:c r="N96" s="2"/>
      <x:c r="O96" s="2"/>
      <x:c r="P96" s="2"/>
      <x:c r="Q96" s="2"/>
      <x:c r="R96" s="2"/>
      <x:c r="S96" s="2"/>
      <x:c r="T96" s="2"/>
      <x:c r="U96" s="2"/>
      <x:c r="V96" s="2"/>
      <x:c r="W96" s="2"/>
      <x:c r="X96" s="2"/>
      <x:c r="Y96" s="2"/>
      <x:c r="Z96" s="2"/>
      <x:c r="AA96" s="2"/>
      <x:c r="AB96" s="2"/>
      <x:c r="AC96" s="2"/>
      <x:c r="AD96" s="2"/>
    </x:row>
    <x:row r="97" ht="22" customHeight="1">
      <x:c r="A97" s="1"/>
      <x:c r="B97" s="1"/>
      <x:c r="C97" s="2"/>
      <x:c r="D97" s="2"/>
      <x:c r="E97" s="2"/>
      <x:c r="F97" s="2"/>
      <x:c r="G97" s="2"/>
      <x:c r="H97" s="2"/>
      <x:c r="I97" s="2"/>
      <x:c r="J97" s="2"/>
      <x:c r="K97" s="2"/>
      <x:c r="L97" s="2"/>
      <x:c r="M97" s="2"/>
      <x:c r="N97" s="2"/>
      <x:c r="O97" s="2"/>
      <x:c r="P97" s="2"/>
      <x:c r="Q97" s="2"/>
      <x:c r="R97" s="2"/>
      <x:c r="S97" s="2"/>
      <x:c r="T97" s="2"/>
      <x:c r="U97" s="2"/>
      <x:c r="V97" s="2"/>
      <x:c r="W97" s="2"/>
      <x:c r="X97" s="2"/>
      <x:c r="Y97" s="2"/>
      <x:c r="Z97" s="2"/>
      <x:c r="AA97" s="2"/>
      <x:c r="AB97" s="2"/>
      <x:c r="AC97" s="2"/>
      <x:c r="AD97" s="2"/>
    </x:row>
    <x:row r="98" ht="22" customHeight="1">
      <x:c r="A98" s="1"/>
      <x:c r="B98" s="1"/>
      <x:c r="C98" s="2"/>
      <x:c r="D98" s="2"/>
      <x:c r="E98" s="2"/>
      <x:c r="F98" s="2"/>
      <x:c r="G98" s="2"/>
      <x:c r="H98" s="2"/>
      <x:c r="I98" s="2"/>
      <x:c r="J98" s="2"/>
      <x:c r="K98" s="2"/>
      <x:c r="L98" s="2"/>
      <x:c r="M98" s="2"/>
      <x:c r="N98" s="2"/>
      <x:c r="O98" s="2"/>
      <x:c r="P98" s="2"/>
      <x:c r="Q98" s="2"/>
      <x:c r="R98" s="2"/>
      <x:c r="S98" s="2"/>
      <x:c r="T98" s="2"/>
      <x:c r="U98" s="2"/>
      <x:c r="V98" s="2"/>
      <x:c r="W98" s="2"/>
      <x:c r="X98" s="2"/>
      <x:c r="Y98" s="2"/>
      <x:c r="Z98" s="2"/>
      <x:c r="AA98" s="2"/>
      <x:c r="AB98" s="2"/>
      <x:c r="AC98" s="2"/>
      <x:c r="AD98" s="2"/>
    </x:row>
    <x:row r="99" ht="22" customHeight="1">
      <x:c r="A99" s="1"/>
      <x:c r="B99" s="1"/>
      <x:c r="C99" s="2"/>
      <x:c r="D99" s="2"/>
      <x:c r="E99" s="2"/>
      <x:c r="F99" s="2"/>
      <x:c r="G99" s="2"/>
      <x:c r="H99" s="2"/>
      <x:c r="I99" s="2"/>
      <x:c r="J99" s="2"/>
      <x:c r="K99" s="2"/>
      <x:c r="L99" s="2"/>
      <x:c r="M99" s="2"/>
      <x:c r="N99" s="2"/>
      <x:c r="O99" s="2"/>
      <x:c r="P99" s="2"/>
      <x:c r="Q99" s="2"/>
      <x:c r="R99" s="2"/>
      <x:c r="S99" s="2"/>
      <x:c r="T99" s="2"/>
      <x:c r="U99" s="2"/>
      <x:c r="V99" s="2"/>
      <x:c r="W99" s="2"/>
      <x:c r="X99" s="2"/>
      <x:c r="Y99" s="2"/>
      <x:c r="Z99" s="2"/>
      <x:c r="AA99" s="2"/>
      <x:c r="AB99" s="2"/>
      <x:c r="AC99" s="2"/>
      <x:c r="AD99" s="2"/>
    </x:row>
    <x:row r="100" ht="22" customHeight="1">
      <x:c r="A100" s="1"/>
      <x:c r="B100" s="1"/>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c r="AA100" s="2"/>
      <x:c r="AB100" s="2"/>
      <x:c r="AC100" s="2"/>
      <x:c r="AD100" s="2"/>
    </x:row>
    <x:row r="101" ht="22" customHeight="1">
      <x:c r="A101" s="1"/>
      <x:c r="B101" s="1"/>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c r="AA101" s="2"/>
      <x:c r="AB101" s="2"/>
      <x:c r="AC101" s="2"/>
      <x:c r="AD101" s="2"/>
    </x:row>
    <x:row r="102" ht="22" customHeight="1">
      <x:c r="A102" s="1"/>
      <x:c r="B102" s="1"/>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c r="AA102" s="2"/>
      <x:c r="AB102" s="2"/>
      <x:c r="AC102" s="2"/>
      <x:c r="AD102" s="2"/>
    </x:row>
    <x:row r="103" ht="22" customHeight="1">
      <x:c r="A103" s="1"/>
      <x:c r="B103" s="1"/>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c r="AA103" s="2"/>
      <x:c r="AB103" s="2"/>
      <x:c r="AC103" s="2"/>
      <x:c r="AD103" s="2"/>
    </x:row>
    <x:row r="104" ht="22" customHeight="1">
      <x:c r="A104" s="1"/>
      <x:c r="B104" s="1"/>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c r="AA104" s="2"/>
      <x:c r="AB104" s="2"/>
      <x:c r="AC104" s="2"/>
      <x:c r="AD104" s="2"/>
    </x:row>
    <x:row r="105" ht="22" customHeight="1">
      <x:c r="A105" s="1"/>
      <x:c r="B105" s="1"/>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c r="AA105" s="2"/>
      <x:c r="AB105" s="2"/>
      <x:c r="AC105" s="2"/>
      <x:c r="AD105" s="2"/>
    </x:row>
    <x:row r="106" ht="22" customHeight="1">
      <x:c r="A106" s="1"/>
      <x:c r="B106" s="1"/>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c r="AA106" s="2"/>
      <x:c r="AB106" s="2"/>
      <x:c r="AC106" s="2"/>
      <x:c r="AD106" s="2"/>
    </x:row>
    <x:row r="107" ht="22" customHeight="1">
      <x:c r="A107" s="1"/>
      <x:c r="B107" s="1"/>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c r="AA107" s="2"/>
      <x:c r="AB107" s="2"/>
      <x:c r="AC107" s="2"/>
      <x:c r="AD107" s="2"/>
    </x:row>
    <x:row r="108" ht="22" customHeight="1">
      <x:c r="A108" s="1"/>
      <x:c r="B108" s="1"/>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c r="AA108" s="2"/>
      <x:c r="AB108" s="2"/>
      <x:c r="AC108" s="2"/>
      <x:c r="AD108" s="2"/>
    </x:row>
    <x:row r="109" ht="22" customHeight="1">
      <x:c r="A109" s="1"/>
      <x:c r="B109" s="1"/>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c r="AA109" s="2"/>
      <x:c r="AB109" s="2"/>
      <x:c r="AC109" s="2"/>
      <x:c r="AD109" s="2"/>
    </x:row>
    <x:row r="110" ht="22" customHeight="1">
      <x:c r="A110" s="1"/>
      <x:c r="B110" s="1"/>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c r="AA110" s="2"/>
      <x:c r="AB110" s="2"/>
      <x:c r="AC110" s="2"/>
      <x:c r="AD110" s="2"/>
    </x:row>
    <x:row r="111" ht="22" customHeight="1">
      <x:c r="A111" s="1"/>
      <x:c r="B111" s="1"/>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c r="AA111" s="2"/>
      <x:c r="AB111" s="2"/>
      <x:c r="AC111" s="2"/>
      <x:c r="AD111" s="2"/>
    </x:row>
    <x:row r="112" ht="22" customHeight="1">
      <x:c r="A112" s="1"/>
      <x:c r="B112" s="1"/>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c r="AA112" s="2"/>
      <x:c r="AB112" s="2"/>
      <x:c r="AC112" s="2"/>
      <x:c r="AD112" s="2"/>
    </x:row>
    <x:row r="113" ht="22" customHeight="1">
      <x:c r="A113" s="1"/>
      <x:c r="B113" s="1"/>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c r="AA113" s="2"/>
      <x:c r="AB113" s="2"/>
      <x:c r="AC113" s="2"/>
      <x:c r="AD113" s="2"/>
    </x:row>
    <x:row r="114" ht="22" customHeight="1">
      <x:c r="A114" s="1"/>
      <x:c r="B114" s="1"/>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c r="AA114" s="2"/>
      <x:c r="AB114" s="2"/>
      <x:c r="AC114" s="2"/>
      <x:c r="AD114" s="2"/>
    </x:row>
    <x:row r="115" ht="22" customHeight="1">
      <x:c r="A115" s="1"/>
      <x:c r="B115" s="1"/>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c r="AA115" s="2"/>
      <x:c r="AB115" s="2"/>
      <x:c r="AC115" s="2"/>
      <x:c r="AD115" s="2"/>
    </x:row>
    <x:row r="116" ht="22" customHeight="1">
      <x:c r="A116" s="1"/>
      <x:c r="B116" s="1"/>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c r="AA116" s="2"/>
      <x:c r="AB116" s="2"/>
      <x:c r="AC116" s="2"/>
      <x:c r="AD116" s="2"/>
    </x:row>
    <x:row r="117" ht="22" customHeight="1">
      <x:c r="A117" s="1"/>
      <x:c r="B117" s="1"/>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c r="AA117" s="2"/>
      <x:c r="AB117" s="2"/>
      <x:c r="AC117" s="2"/>
      <x:c r="AD117" s="2"/>
    </x:row>
    <x:row r="118" ht="22" customHeight="1">
      <x:c r="A118" s="1"/>
      <x:c r="B118" s="1"/>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c r="AA118" s="2"/>
      <x:c r="AB118" s="2"/>
      <x:c r="AC118" s="2"/>
      <x:c r="AD118" s="2"/>
    </x:row>
    <x:row r="119" ht="22" customHeight="1">
      <x:c r="A119" s="1"/>
      <x:c r="B119" s="1"/>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c r="AA119" s="2"/>
      <x:c r="AB119" s="2"/>
      <x:c r="AC119" s="2"/>
      <x:c r="AD119" s="2"/>
    </x:row>
    <x:row r="120" ht="22" customHeight="1">
      <x:c r="A120" s="1"/>
      <x:c r="B120" s="1"/>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c r="AA120" s="2"/>
      <x:c r="AB120" s="2"/>
      <x:c r="AC120" s="2"/>
      <x:c r="AD120" s="2"/>
    </x:row>
    <x:row r="121" ht="22" customHeight="1">
      <x:c r="A121" s="1"/>
      <x:c r="B121" s="1"/>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c r="AA121" s="2"/>
      <x:c r="AB121" s="2"/>
      <x:c r="AC121" s="2"/>
      <x:c r="AD121" s="2"/>
    </x:row>
    <x:row r="122" ht="22" customHeight="1">
      <x:c r="A122" s="1"/>
      <x:c r="B122" s="1"/>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c r="AA122" s="2"/>
      <x:c r="AB122" s="2"/>
      <x:c r="AC122" s="2"/>
      <x:c r="AD122" s="2"/>
    </x:row>
    <x:row r="123" ht="22" customHeight="1">
      <x:c r="A123" s="1"/>
      <x:c r="B123" s="1"/>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c r="AA123" s="2"/>
      <x:c r="AB123" s="2"/>
      <x:c r="AC123" s="2"/>
      <x:c r="AD123" s="2"/>
    </x:row>
    <x:row r="124" ht="22" customHeight="1">
      <x:c r="A124" s="1"/>
      <x:c r="B124" s="1"/>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c r="AA124" s="2"/>
      <x:c r="AB124" s="2"/>
      <x:c r="AC124" s="2"/>
      <x:c r="AD124" s="2"/>
    </x:row>
    <x:row r="125" ht="22" customHeight="1">
      <x:c r="A125" s="1"/>
      <x:c r="B125" s="1"/>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c r="AA125" s="2"/>
      <x:c r="AB125" s="2"/>
      <x:c r="AC125" s="2"/>
      <x:c r="AD125" s="2"/>
    </x:row>
    <x:row r="126" ht="22" customHeight="1">
      <x:c r="A126" s="1"/>
      <x:c r="B126" s="1"/>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c r="AA126" s="2"/>
      <x:c r="AB126" s="2"/>
      <x:c r="AC126" s="2"/>
      <x:c r="AD126" s="2"/>
    </x:row>
    <x:row r="127" ht="22" customHeight="1">
      <x:c r="A127" s="1"/>
      <x:c r="B127" s="1"/>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c r="AA127" s="2"/>
      <x:c r="AB127" s="2"/>
      <x:c r="AC127" s="2"/>
      <x:c r="AD127" s="2"/>
    </x:row>
    <x:row r="128" ht="22" customHeight="1">
      <x:c r="A128" s="1"/>
      <x:c r="B128" s="1"/>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c r="AA128" s="2"/>
      <x:c r="AB128" s="2"/>
      <x:c r="AC128" s="2"/>
      <x:c r="AD128" s="2"/>
    </x:row>
    <x:row r="129" ht="22" customHeight="1">
      <x:c r="A129" s="1"/>
      <x:c r="B129" s="1"/>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c r="AA129" s="2"/>
      <x:c r="AB129" s="2"/>
      <x:c r="AC129" s="2"/>
      <x:c r="AD129" s="2"/>
    </x:row>
    <x:row r="130" ht="22" customHeight="1">
      <x:c r="A130" s="1"/>
      <x:c r="B130" s="1"/>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c r="AA130" s="2"/>
      <x:c r="AB130" s="2"/>
      <x:c r="AC130" s="2"/>
      <x:c r="AD130" s="2"/>
    </x:row>
    <x:row r="131" ht="22" customHeight="1">
      <x:c r="A131" s="1"/>
      <x:c r="B131" s="1"/>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c r="AA131" s="2"/>
      <x:c r="AB131" s="2"/>
      <x:c r="AC131" s="2"/>
      <x:c r="AD131" s="2"/>
    </x:row>
    <x:row r="132" ht="22" customHeight="1">
      <x:c r="A132" s="1"/>
      <x:c r="B132" s="1"/>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c r="AA132" s="2"/>
      <x:c r="AB132" s="2"/>
      <x:c r="AC132" s="2"/>
      <x:c r="AD132" s="2"/>
    </x:row>
    <x:row r="133" ht="22" customHeight="1">
      <x:c r="A133" s="1"/>
      <x:c r="B133" s="1"/>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c r="AA133" s="2"/>
      <x:c r="AB133" s="2"/>
      <x:c r="AC133" s="2"/>
      <x:c r="AD133" s="2"/>
    </x:row>
    <x:row r="134" ht="22" customHeight="1">
      <x:c r="A134" s="1"/>
      <x:c r="B134" s="1"/>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c r="AA134" s="2"/>
      <x:c r="AB134" s="2"/>
      <x:c r="AC134" s="2"/>
      <x:c r="AD134" s="2"/>
    </x:row>
    <x:row r="135" ht="22" customHeight="1">
      <x:c r="A135" s="1"/>
      <x:c r="B135" s="1"/>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c r="AA135" s="2"/>
      <x:c r="AB135" s="2"/>
      <x:c r="AC135" s="2"/>
      <x:c r="AD135" s="2"/>
    </x:row>
    <x:row r="136" ht="22" customHeight="1">
      <x:c r="A136" s="1"/>
      <x:c r="B136" s="1"/>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c r="AA136" s="2"/>
      <x:c r="AB136" s="2"/>
      <x:c r="AC136" s="2"/>
      <x:c r="AD136" s="2"/>
    </x:row>
    <x:row r="137" ht="22" customHeight="1">
      <x:c r="A137" s="1"/>
      <x:c r="B137" s="1"/>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c r="AA137" s="2"/>
      <x:c r="AB137" s="2"/>
      <x:c r="AC137" s="2"/>
      <x:c r="AD137" s="2"/>
    </x:row>
    <x:row r="138" ht="22" customHeight="1">
      <x:c r="A138" s="1"/>
      <x:c r="B138" s="1"/>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c r="AA138" s="2"/>
      <x:c r="AB138" s="2"/>
      <x:c r="AC138" s="2"/>
      <x:c r="AD138" s="2"/>
    </x:row>
    <x:row r="139" ht="22" customHeight="1">
      <x:c r="A139" s="1"/>
      <x:c r="B139" s="1"/>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c r="AA139" s="2"/>
      <x:c r="AB139" s="2"/>
      <x:c r="AC139" s="2"/>
      <x:c r="AD139" s="2"/>
    </x:row>
    <x:row r="140" ht="22" customHeight="1">
      <x:c r="A140" s="1"/>
      <x:c r="B140" s="1"/>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c r="AA140" s="2"/>
      <x:c r="AB140" s="2"/>
      <x:c r="AC140" s="2"/>
      <x:c r="AD140" s="2"/>
    </x:row>
    <x:row r="141" ht="22" customHeight="1">
      <x:c r="A141" s="1"/>
      <x:c r="B141" s="1"/>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c r="AA141" s="2"/>
      <x:c r="AB141" s="2"/>
      <x:c r="AC141" s="2"/>
      <x:c r="AD141" s="2"/>
    </x:row>
    <x:row r="142" ht="22" customHeight="1">
      <x:c r="A142" s="1"/>
      <x:c r="B142" s="1"/>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c r="AA142" s="2"/>
      <x:c r="AB142" s="2"/>
      <x:c r="AC142" s="2"/>
      <x:c r="AD142" s="2"/>
    </x:row>
    <x:row r="143" ht="22" customHeight="1">
      <x:c r="A143" s="1"/>
      <x:c r="B143" s="1"/>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c r="AA143" s="2"/>
      <x:c r="AB143" s="2"/>
      <x:c r="AC143" s="2"/>
      <x:c r="AD143" s="2"/>
    </x:row>
    <x:row r="144" ht="22" customHeight="1">
      <x:c r="A144" s="1"/>
      <x:c r="B144" s="1"/>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c r="AA144" s="2"/>
      <x:c r="AB144" s="2"/>
      <x:c r="AC144" s="2"/>
      <x:c r="AD144" s="2"/>
    </x:row>
    <x:row r="145" ht="22" customHeight="1">
      <x:c r="A145" s="1"/>
      <x:c r="B145" s="1"/>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c r="AA145" s="2"/>
      <x:c r="AB145" s="2"/>
      <x:c r="AC145" s="2"/>
      <x:c r="AD145" s="2"/>
    </x:row>
    <x:row r="146" ht="22" customHeight="1">
      <x:c r="A146" s="1"/>
      <x:c r="B146" s="1"/>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c r="AA146" s="2"/>
      <x:c r="AB146" s="2"/>
      <x:c r="AC146" s="2"/>
      <x:c r="AD146" s="2"/>
    </x:row>
    <x:row r="147" ht="22" customHeight="1">
      <x:c r="A147" s="1"/>
      <x:c r="B147" s="1"/>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c r="AA147" s="2"/>
      <x:c r="AB147" s="2"/>
      <x:c r="AC147" s="2"/>
      <x:c r="AD147" s="2"/>
    </x:row>
    <x:row r="148" ht="22" customHeight="1">
      <x:c r="A148" s="1"/>
      <x:c r="B148" s="1"/>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c r="AA148" s="2"/>
      <x:c r="AB148" s="2"/>
      <x:c r="AC148" s="2"/>
      <x:c r="AD148" s="2"/>
    </x:row>
    <x:row r="149" ht="22" customHeight="1">
      <x:c r="A149" s="1"/>
      <x:c r="B149" s="1"/>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c r="AA149" s="2"/>
      <x:c r="AB149" s="2"/>
      <x:c r="AC149" s="2"/>
      <x:c r="AD149" s="2"/>
    </x:row>
    <x:row r="150" ht="22" customHeight="1">
      <x:c r="A150" s="1"/>
      <x:c r="B150" s="1"/>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c r="AA150" s="2"/>
      <x:c r="AB150" s="2"/>
      <x:c r="AC150" s="2"/>
      <x:c r="AD150" s="2"/>
    </x:row>
    <x:row r="151" ht="22" customHeight="1">
      <x:c r="A151" s="1"/>
      <x:c r="B151" s="1"/>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c r="AA151" s="2"/>
      <x:c r="AB151" s="2"/>
      <x:c r="AC151" s="2"/>
      <x:c r="AD151" s="2"/>
    </x:row>
    <x:row r="152" ht="22" customHeight="1">
      <x:c r="A152" s="1"/>
      <x:c r="B152" s="1"/>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c r="AA152" s="2"/>
      <x:c r="AB152" s="2"/>
      <x:c r="AC152" s="2"/>
      <x:c r="AD152" s="2"/>
    </x:row>
    <x:row r="153" ht="22" customHeight="1">
      <x:c r="A153" s="1"/>
      <x:c r="B153" s="1"/>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c r="AA153" s="2"/>
      <x:c r="AB153" s="2"/>
      <x:c r="AC153" s="2"/>
      <x:c r="AD153" s="2"/>
    </x:row>
    <x:row r="154" ht="22" customHeight="1">
      <x:c r="A154" s="1"/>
      <x:c r="B154" s="1"/>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c r="AA154" s="2"/>
      <x:c r="AB154" s="2"/>
      <x:c r="AC154" s="2"/>
      <x:c r="AD154" s="2"/>
    </x:row>
    <x:row r="155" ht="22" customHeight="1">
      <x:c r="A155" s="1"/>
      <x:c r="B155" s="1"/>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c r="AA155" s="2"/>
      <x:c r="AB155" s="2"/>
      <x:c r="AC155" s="2"/>
      <x:c r="AD155" s="2"/>
    </x:row>
    <x:row r="156" ht="22" customHeight="1">
      <x:c r="A156" s="1"/>
      <x:c r="B156" s="1"/>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c r="AA156" s="2"/>
      <x:c r="AB156" s="2"/>
      <x:c r="AC156" s="2"/>
      <x:c r="AD156" s="2"/>
    </x:row>
    <x:row r="157" ht="22" customHeight="1">
      <x:c r="A157" s="1"/>
      <x:c r="B157" s="1"/>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c r="AA157" s="2"/>
      <x:c r="AB157" s="2"/>
      <x:c r="AC157" s="2"/>
      <x:c r="AD157" s="2"/>
    </x:row>
    <x:row r="158" ht="22" customHeight="1">
      <x:c r="A158" s="1"/>
      <x:c r="B158" s="1"/>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c r="AA158" s="2"/>
      <x:c r="AB158" s="2"/>
      <x:c r="AC158" s="2"/>
      <x:c r="AD158" s="2"/>
    </x:row>
    <x:row r="159" ht="22" customHeight="1">
      <x:c r="A159" s="1"/>
      <x:c r="B159" s="1"/>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c r="AA159" s="2"/>
      <x:c r="AB159" s="2"/>
      <x:c r="AC159" s="2"/>
      <x:c r="AD159" s="2"/>
    </x:row>
    <x:row r="160" ht="22" customHeight="1">
      <x:c r="A160" s="1"/>
      <x:c r="B160" s="1"/>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c r="AA160" s="2"/>
      <x:c r="AB160" s="2"/>
      <x:c r="AC160" s="2"/>
      <x:c r="AD160" s="2"/>
    </x:row>
    <x:row r="161" ht="22" customHeight="1">
      <x:c r="A161" s="1"/>
      <x:c r="B161" s="1"/>
      <x:c r="C161" s="2"/>
      <x:c r="D161" s="2"/>
      <x:c r="E161" s="2"/>
      <x:c r="F161" s="2"/>
      <x:c r="G161" s="2"/>
      <x:c r="H161" s="2"/>
      <x:c r="I161" s="2"/>
      <x:c r="J161" s="2"/>
      <x:c r="K161" s="2"/>
      <x:c r="L161" s="2"/>
      <x:c r="M161" s="2"/>
      <x:c r="N161" s="2"/>
      <x:c r="O161" s="2"/>
      <x:c r="P161" s="2"/>
      <x:c r="Q161" s="2"/>
      <x:c r="R161" s="2"/>
      <x:c r="S161" s="2"/>
      <x:c r="T161" s="2"/>
      <x:c r="U161" s="2"/>
      <x:c r="V161" s="2"/>
      <x:c r="W161" s="2"/>
      <x:c r="X161" s="2"/>
      <x:c r="Y161" s="2"/>
      <x:c r="Z161" s="2"/>
      <x:c r="AA161" s="2"/>
      <x:c r="AB161" s="2"/>
      <x:c r="AC161" s="2"/>
      <x:c r="AD161" s="2"/>
    </x:row>
    <x:row r="162" ht="22" customHeight="1">
      <x:c r="A162" s="1"/>
      <x:c r="B162" s="1"/>
      <x:c r="C162" s="2"/>
      <x:c r="D162" s="2"/>
      <x:c r="E162" s="2"/>
      <x:c r="F162" s="2"/>
      <x:c r="G162" s="2"/>
      <x:c r="H162" s="2"/>
      <x:c r="I162" s="2"/>
      <x:c r="J162" s="2"/>
      <x:c r="K162" s="2"/>
      <x:c r="L162" s="2"/>
      <x:c r="M162" s="2"/>
      <x:c r="N162" s="2"/>
      <x:c r="O162" s="2"/>
      <x:c r="P162" s="2"/>
      <x:c r="Q162" s="2"/>
      <x:c r="R162" s="2"/>
      <x:c r="S162" s="2"/>
      <x:c r="T162" s="2"/>
      <x:c r="U162" s="2"/>
      <x:c r="V162" s="2"/>
      <x:c r="W162" s="2"/>
      <x:c r="X162" s="2"/>
      <x:c r="Y162" s="2"/>
      <x:c r="Z162" s="2"/>
      <x:c r="AA162" s="2"/>
      <x:c r="AB162" s="2"/>
      <x:c r="AC162" s="2"/>
      <x:c r="AD162" s="2"/>
    </x:row>
    <x:row r="163" ht="22" customHeight="1">
      <x:c r="A163" s="1"/>
      <x:c r="B163" s="1"/>
      <x:c r="C163" s="2"/>
      <x:c r="D163" s="2"/>
      <x:c r="E163" s="2"/>
      <x:c r="F163" s="2"/>
      <x:c r="G163" s="2"/>
      <x:c r="H163" s="2"/>
      <x:c r="I163" s="2"/>
      <x:c r="J163" s="2"/>
      <x:c r="K163" s="2"/>
      <x:c r="L163" s="2"/>
      <x:c r="M163" s="2"/>
      <x:c r="N163" s="2"/>
      <x:c r="O163" s="2"/>
      <x:c r="P163" s="2"/>
      <x:c r="Q163" s="2"/>
      <x:c r="R163" s="2"/>
      <x:c r="S163" s="2"/>
      <x:c r="T163" s="2"/>
      <x:c r="U163" s="2"/>
      <x:c r="V163" s="2"/>
      <x:c r="W163" s="2"/>
      <x:c r="X163" s="2"/>
      <x:c r="Y163" s="2"/>
      <x:c r="Z163" s="2"/>
      <x:c r="AA163" s="2"/>
      <x:c r="AB163" s="2"/>
      <x:c r="AC163" s="2"/>
      <x:c r="AD163" s="2"/>
    </x:row>
    <x:row r="164" ht="22" customHeight="1">
      <x:c r="A164" s="1"/>
      <x:c r="B164" s="1"/>
      <x:c r="C164" s="2"/>
      <x:c r="D164" s="2"/>
      <x:c r="E164" s="2"/>
      <x:c r="F164" s="2"/>
      <x:c r="G164" s="2"/>
      <x:c r="H164" s="2"/>
      <x:c r="I164" s="2"/>
      <x:c r="J164" s="2"/>
      <x:c r="K164" s="2"/>
      <x:c r="L164" s="2"/>
      <x:c r="M164" s="2"/>
      <x:c r="N164" s="2"/>
      <x:c r="O164" s="2"/>
      <x:c r="P164" s="2"/>
      <x:c r="Q164" s="2"/>
      <x:c r="R164" s="2"/>
      <x:c r="S164" s="2"/>
      <x:c r="T164" s="2"/>
      <x:c r="U164" s="2"/>
      <x:c r="V164" s="2"/>
      <x:c r="W164" s="2"/>
      <x:c r="X164" s="2"/>
      <x:c r="Y164" s="2"/>
      <x:c r="Z164" s="2"/>
      <x:c r="AA164" s="2"/>
      <x:c r="AB164" s="2"/>
      <x:c r="AC164" s="2"/>
      <x:c r="AD164" s="2"/>
    </x:row>
    <x:row r="165" ht="22" customHeight="1">
      <x:c r="A165" s="1"/>
      <x:c r="B165" s="1"/>
      <x:c r="C165" s="2"/>
      <x:c r="D165" s="2"/>
      <x:c r="E165" s="2"/>
      <x:c r="F165" s="2"/>
      <x:c r="G165" s="2"/>
      <x:c r="H165" s="2"/>
      <x:c r="I165" s="2"/>
      <x:c r="J165" s="2"/>
      <x:c r="K165" s="2"/>
      <x:c r="L165" s="2"/>
      <x:c r="M165" s="2"/>
      <x:c r="N165" s="2"/>
      <x:c r="O165" s="2"/>
      <x:c r="P165" s="2"/>
      <x:c r="Q165" s="2"/>
      <x:c r="R165" s="2"/>
      <x:c r="S165" s="2"/>
      <x:c r="T165" s="2"/>
      <x:c r="U165" s="2"/>
      <x:c r="V165" s="2"/>
      <x:c r="W165" s="2"/>
      <x:c r="X165" s="2"/>
      <x:c r="Y165" s="2"/>
      <x:c r="Z165" s="2"/>
      <x:c r="AA165" s="2"/>
      <x:c r="AB165" s="2"/>
      <x:c r="AC165" s="2"/>
      <x:c r="AD165" s="2"/>
    </x:row>
    <x:row r="166" ht="22" customHeight="1">
      <x:c r="A166" s="1"/>
      <x:c r="B166" s="1"/>
      <x:c r="C166" s="2"/>
      <x:c r="D166" s="2"/>
      <x:c r="E166" s="2"/>
      <x:c r="F166" s="2"/>
      <x:c r="G166" s="2"/>
      <x:c r="H166" s="2"/>
      <x:c r="I166" s="2"/>
      <x:c r="J166" s="2"/>
      <x:c r="K166" s="2"/>
      <x:c r="L166" s="2"/>
      <x:c r="M166" s="2"/>
      <x:c r="N166" s="2"/>
      <x:c r="O166" s="2"/>
      <x:c r="P166" s="2"/>
      <x:c r="Q166" s="2"/>
      <x:c r="R166" s="2"/>
      <x:c r="S166" s="2"/>
      <x:c r="T166" s="2"/>
      <x:c r="U166" s="2"/>
      <x:c r="V166" s="2"/>
      <x:c r="W166" s="2"/>
      <x:c r="X166" s="2"/>
      <x:c r="Y166" s="2"/>
      <x:c r="Z166" s="2"/>
      <x:c r="AA166" s="2"/>
      <x:c r="AB166" s="2"/>
      <x:c r="AC166" s="2"/>
      <x:c r="AD166" s="2"/>
    </x:row>
    <x:row r="167" ht="22" customHeight="1">
      <x:c r="A167" s="1"/>
      <x:c r="B167" s="1"/>
      <x:c r="C167" s="2"/>
      <x:c r="D167" s="2"/>
      <x:c r="E167" s="2"/>
      <x:c r="F167" s="2"/>
      <x:c r="G167" s="2"/>
      <x:c r="H167" s="2"/>
      <x:c r="I167" s="2"/>
      <x:c r="J167" s="2"/>
      <x:c r="K167" s="2"/>
      <x:c r="L167" s="2"/>
      <x:c r="M167" s="2"/>
      <x:c r="N167" s="2"/>
      <x:c r="O167" s="2"/>
      <x:c r="P167" s="2"/>
      <x:c r="Q167" s="2"/>
      <x:c r="R167" s="2"/>
      <x:c r="S167" s="2"/>
      <x:c r="T167" s="2"/>
      <x:c r="U167" s="2"/>
      <x:c r="V167" s="2"/>
      <x:c r="W167" s="2"/>
      <x:c r="X167" s="2"/>
      <x:c r="Y167" s="2"/>
      <x:c r="Z167" s="2"/>
      <x:c r="AA167" s="2"/>
      <x:c r="AB167" s="2"/>
      <x:c r="AC167" s="2"/>
      <x:c r="AD167" s="2"/>
    </x:row>
    <x:row r="168" ht="22" customHeight="1">
      <x:c r="A168" s="1"/>
      <x:c r="B168" s="1"/>
      <x:c r="C168" s="2"/>
      <x:c r="D168" s="2"/>
      <x:c r="E168" s="2"/>
      <x:c r="F168" s="2"/>
      <x:c r="G168" s="2"/>
      <x:c r="H168" s="2"/>
      <x:c r="I168" s="2"/>
      <x:c r="J168" s="2"/>
      <x:c r="K168" s="2"/>
      <x:c r="L168" s="2"/>
      <x:c r="M168" s="2"/>
      <x:c r="N168" s="2"/>
      <x:c r="O168" s="2"/>
      <x:c r="P168" s="2"/>
      <x:c r="Q168" s="2"/>
      <x:c r="R168" s="2"/>
      <x:c r="S168" s="2"/>
      <x:c r="T168" s="2"/>
      <x:c r="U168" s="2"/>
      <x:c r="V168" s="2"/>
      <x:c r="W168" s="2"/>
      <x:c r="X168" s="2"/>
      <x:c r="Y168" s="2"/>
      <x:c r="Z168" s="2"/>
      <x:c r="AA168" s="2"/>
      <x:c r="AB168" s="2"/>
      <x:c r="AC168" s="2"/>
      <x:c r="AD168" s="2"/>
    </x:row>
    <x:row r="169" ht="22" customHeight="1">
      <x:c r="A169" s="1"/>
      <x:c r="B169" s="1"/>
      <x:c r="C169" s="2"/>
      <x:c r="D169" s="2"/>
      <x:c r="E169" s="2"/>
      <x:c r="F169" s="2"/>
      <x:c r="G169" s="2"/>
      <x:c r="H169" s="2"/>
      <x:c r="I169" s="2"/>
      <x:c r="J169" s="2"/>
      <x:c r="K169" s="2"/>
      <x:c r="L169" s="2"/>
      <x:c r="M169" s="2"/>
      <x:c r="N169" s="2"/>
      <x:c r="O169" s="2"/>
      <x:c r="P169" s="2"/>
      <x:c r="Q169" s="2"/>
      <x:c r="R169" s="2"/>
      <x:c r="S169" s="2"/>
      <x:c r="T169" s="2"/>
      <x:c r="U169" s="2"/>
      <x:c r="V169" s="2"/>
      <x:c r="W169" s="2"/>
      <x:c r="X169" s="2"/>
      <x:c r="Y169" s="2"/>
      <x:c r="Z169" s="2"/>
      <x:c r="AA169" s="2"/>
      <x:c r="AB169" s="2"/>
      <x:c r="AC169" s="2"/>
      <x:c r="AD169" s="2"/>
    </x:row>
    <x:row r="170" ht="22" customHeight="1">
      <x:c r="A170" s="1"/>
      <x:c r="B170" s="1"/>
      <x:c r="C170" s="2"/>
      <x:c r="D170" s="2"/>
      <x:c r="E170" s="2"/>
      <x:c r="F170" s="2"/>
      <x:c r="G170" s="2"/>
      <x:c r="H170" s="2"/>
      <x:c r="I170" s="2"/>
      <x:c r="J170" s="2"/>
      <x:c r="K170" s="2"/>
      <x:c r="L170" s="2"/>
      <x:c r="M170" s="2"/>
      <x:c r="N170" s="2"/>
      <x:c r="O170" s="2"/>
      <x:c r="P170" s="2"/>
      <x:c r="Q170" s="2"/>
      <x:c r="R170" s="2"/>
      <x:c r="S170" s="2"/>
      <x:c r="T170" s="2"/>
      <x:c r="U170" s="2"/>
      <x:c r="V170" s="2"/>
      <x:c r="W170" s="2"/>
      <x:c r="X170" s="2"/>
      <x:c r="Y170" s="2"/>
      <x:c r="Z170" s="2"/>
      <x:c r="AA170" s="2"/>
      <x:c r="AB170" s="2"/>
      <x:c r="AC170" s="2"/>
      <x:c r="AD170" s="2"/>
    </x:row>
    <x:row r="171" ht="22" customHeight="1">
      <x:c r="A171" s="1"/>
      <x:c r="B171" s="1"/>
      <x:c r="C171" s="2"/>
      <x:c r="D171" s="2"/>
      <x:c r="E171" s="2"/>
      <x:c r="F171" s="2"/>
      <x:c r="G171" s="2"/>
      <x:c r="H171" s="2"/>
      <x:c r="I171" s="2"/>
      <x:c r="J171" s="2"/>
      <x:c r="K171" s="2"/>
      <x:c r="L171" s="2"/>
      <x:c r="M171" s="2"/>
      <x:c r="N171" s="2"/>
      <x:c r="O171" s="2"/>
      <x:c r="P171" s="2"/>
      <x:c r="Q171" s="2"/>
      <x:c r="R171" s="2"/>
      <x:c r="S171" s="2"/>
      <x:c r="T171" s="2"/>
      <x:c r="U171" s="2"/>
      <x:c r="V171" s="2"/>
      <x:c r="W171" s="2"/>
      <x:c r="X171" s="2"/>
      <x:c r="Y171" s="2"/>
      <x:c r="Z171" s="2"/>
      <x:c r="AA171" s="2"/>
      <x:c r="AB171" s="2"/>
      <x:c r="AC171" s="2"/>
      <x:c r="AD171" s="2"/>
    </x:row>
    <x:row r="172" ht="22" customHeight="1">
      <x:c r="A172" s="1"/>
      <x:c r="B172" s="1"/>
      <x:c r="C172" s="2"/>
      <x:c r="D172" s="2"/>
      <x:c r="E172" s="2"/>
      <x:c r="F172" s="2"/>
      <x:c r="G172" s="2"/>
      <x:c r="H172" s="2"/>
      <x:c r="I172" s="2"/>
      <x:c r="J172" s="2"/>
      <x:c r="K172" s="2"/>
      <x:c r="L172" s="2"/>
      <x:c r="M172" s="2"/>
      <x:c r="N172" s="2"/>
      <x:c r="O172" s="2"/>
      <x:c r="P172" s="2"/>
      <x:c r="Q172" s="2"/>
      <x:c r="R172" s="2"/>
      <x:c r="S172" s="2"/>
      <x:c r="T172" s="2"/>
      <x:c r="U172" s="2"/>
      <x:c r="V172" s="2"/>
      <x:c r="W172" s="2"/>
      <x:c r="X172" s="2"/>
      <x:c r="Y172" s="2"/>
      <x:c r="Z172" s="2"/>
      <x:c r="AA172" s="2"/>
      <x:c r="AB172" s="2"/>
      <x:c r="AC172" s="2"/>
      <x:c r="AD172" s="2"/>
    </x:row>
    <x:row r="173" ht="22" customHeight="1">
      <x:c r="A173" s="1"/>
      <x:c r="B173" s="1"/>
      <x:c r="C173" s="2"/>
      <x:c r="D173" s="2"/>
      <x:c r="E173" s="2"/>
      <x:c r="F173" s="2"/>
      <x:c r="G173" s="2"/>
      <x:c r="H173" s="2"/>
      <x:c r="I173" s="2"/>
      <x:c r="J173" s="2"/>
      <x:c r="K173" s="2"/>
      <x:c r="L173" s="2"/>
      <x:c r="M173" s="2"/>
      <x:c r="N173" s="2"/>
      <x:c r="O173" s="2"/>
      <x:c r="P173" s="2"/>
      <x:c r="Q173" s="2"/>
      <x:c r="R173" s="2"/>
      <x:c r="S173" s="2"/>
      <x:c r="T173" s="2"/>
      <x:c r="U173" s="2"/>
      <x:c r="V173" s="2"/>
      <x:c r="W173" s="2"/>
      <x:c r="X173" s="2"/>
      <x:c r="Y173" s="2"/>
      <x:c r="Z173" s="2"/>
      <x:c r="AA173" s="2"/>
      <x:c r="AB173" s="2"/>
      <x:c r="AC173" s="2"/>
      <x:c r="AD173" s="2"/>
    </x:row>
    <x:row r="174" ht="22" customHeight="1">
      <x:c r="A174" s="1"/>
      <x:c r="B174" s="1"/>
      <x:c r="C174" s="2"/>
      <x:c r="D174" s="2"/>
      <x:c r="E174" s="2"/>
      <x:c r="F174" s="2"/>
      <x:c r="G174" s="2"/>
      <x:c r="H174" s="2"/>
      <x:c r="I174" s="2"/>
      <x:c r="J174" s="2"/>
      <x:c r="K174" s="2"/>
      <x:c r="L174" s="2"/>
      <x:c r="M174" s="2"/>
      <x:c r="N174" s="2"/>
      <x:c r="O174" s="2"/>
      <x:c r="P174" s="2"/>
      <x:c r="Q174" s="2"/>
      <x:c r="R174" s="2"/>
      <x:c r="S174" s="2"/>
      <x:c r="T174" s="2"/>
      <x:c r="U174" s="2"/>
      <x:c r="V174" s="2"/>
      <x:c r="W174" s="2"/>
      <x:c r="X174" s="2"/>
      <x:c r="Y174" s="2"/>
      <x:c r="Z174" s="2"/>
      <x:c r="AA174" s="2"/>
      <x:c r="AB174" s="2"/>
      <x:c r="AC174" s="2"/>
      <x:c r="AD174" s="2"/>
    </x:row>
    <x:row r="175" ht="22" customHeight="1">
      <x:c r="A175" s="1"/>
      <x:c r="B175" s="1"/>
      <x:c r="C175" s="2"/>
      <x:c r="D175" s="2"/>
      <x:c r="E175" s="2"/>
      <x:c r="F175" s="2"/>
      <x:c r="G175" s="2"/>
      <x:c r="H175" s="2"/>
      <x:c r="I175" s="2"/>
      <x:c r="J175" s="2"/>
      <x:c r="K175" s="2"/>
      <x:c r="L175" s="2"/>
      <x:c r="M175" s="2"/>
      <x:c r="N175" s="2"/>
      <x:c r="O175" s="2"/>
      <x:c r="P175" s="2"/>
      <x:c r="Q175" s="2"/>
      <x:c r="R175" s="2"/>
      <x:c r="S175" s="2"/>
      <x:c r="T175" s="2"/>
      <x:c r="U175" s="2"/>
      <x:c r="V175" s="2"/>
      <x:c r="W175" s="2"/>
      <x:c r="X175" s="2"/>
      <x:c r="Y175" s="2"/>
      <x:c r="Z175" s="2"/>
      <x:c r="AA175" s="2"/>
      <x:c r="AB175" s="2"/>
      <x:c r="AC175" s="2"/>
      <x:c r="AD175" s="2"/>
    </x:row>
    <x:row r="176" ht="22" customHeight="1">
      <x:c r="A176" s="1"/>
      <x:c r="B176" s="1"/>
      <x:c r="C176" s="2"/>
      <x:c r="D176" s="2"/>
      <x:c r="E176" s="2"/>
      <x:c r="F176" s="2"/>
      <x:c r="G176" s="2"/>
      <x:c r="H176" s="2"/>
      <x:c r="I176" s="2"/>
      <x:c r="J176" s="2"/>
      <x:c r="K176" s="2"/>
      <x:c r="L176" s="2"/>
      <x:c r="M176" s="2"/>
      <x:c r="N176" s="2"/>
      <x:c r="O176" s="2"/>
      <x:c r="P176" s="2"/>
      <x:c r="Q176" s="2"/>
      <x:c r="R176" s="2"/>
      <x:c r="S176" s="2"/>
      <x:c r="T176" s="2"/>
      <x:c r="U176" s="2"/>
      <x:c r="V176" s="2"/>
      <x:c r="W176" s="2"/>
      <x:c r="X176" s="2"/>
      <x:c r="Y176" s="2"/>
      <x:c r="Z176" s="2"/>
      <x:c r="AA176" s="2"/>
      <x:c r="AB176" s="2"/>
      <x:c r="AC176" s="2"/>
      <x:c r="AD176" s="2"/>
    </x:row>
    <x:row r="177" ht="22" customHeight="1">
      <x:c r="A177" s="1"/>
      <x:c r="B177" s="1"/>
      <x:c r="C177" s="2"/>
      <x:c r="D177" s="2"/>
      <x:c r="E177" s="2"/>
      <x:c r="F177" s="2"/>
      <x:c r="G177" s="2"/>
      <x:c r="H177" s="2"/>
      <x:c r="I177" s="2"/>
      <x:c r="J177" s="2"/>
      <x:c r="K177" s="2"/>
      <x:c r="L177" s="2"/>
      <x:c r="M177" s="2"/>
      <x:c r="N177" s="2"/>
      <x:c r="O177" s="2"/>
      <x:c r="P177" s="2"/>
      <x:c r="Q177" s="2"/>
      <x:c r="R177" s="2"/>
      <x:c r="S177" s="2"/>
      <x:c r="T177" s="2"/>
      <x:c r="U177" s="2"/>
      <x:c r="V177" s="2"/>
      <x:c r="W177" s="2"/>
      <x:c r="X177" s="2"/>
      <x:c r="Y177" s="2"/>
      <x:c r="Z177" s="2"/>
      <x:c r="AA177" s="2"/>
      <x:c r="AB177" s="2"/>
      <x:c r="AC177" s="2"/>
      <x:c r="AD177" s="2"/>
    </x:row>
    <x:row r="178" ht="22" customHeight="1">
      <x:c r="A178" s="1"/>
      <x:c r="B178" s="1"/>
      <x:c r="C178" s="2"/>
      <x:c r="D178" s="2"/>
      <x:c r="E178" s="2"/>
      <x:c r="F178" s="2"/>
      <x:c r="G178" s="2"/>
      <x:c r="H178" s="2"/>
      <x:c r="I178" s="2"/>
      <x:c r="J178" s="2"/>
      <x:c r="K178" s="2"/>
      <x:c r="L178" s="2"/>
      <x:c r="M178" s="2"/>
      <x:c r="N178" s="2"/>
      <x:c r="O178" s="2"/>
      <x:c r="P178" s="2"/>
      <x:c r="Q178" s="2"/>
      <x:c r="R178" s="2"/>
      <x:c r="S178" s="2"/>
      <x:c r="T178" s="2"/>
      <x:c r="U178" s="2"/>
      <x:c r="V178" s="2"/>
      <x:c r="W178" s="2"/>
      <x:c r="X178" s="2"/>
      <x:c r="Y178" s="2"/>
      <x:c r="Z178" s="2"/>
      <x:c r="AA178" s="2"/>
      <x:c r="AB178" s="2"/>
      <x:c r="AC178" s="2"/>
      <x:c r="AD178" s="2"/>
    </x:row>
    <x:row r="179" ht="22" customHeight="1">
      <x:c r="A179" s="1"/>
      <x:c r="B179" s="1"/>
      <x:c r="C179" s="2"/>
      <x:c r="D179" s="2"/>
      <x:c r="E179" s="2"/>
      <x:c r="F179" s="2"/>
      <x:c r="G179" s="2"/>
      <x:c r="H179" s="2"/>
      <x:c r="I179" s="2"/>
      <x:c r="J179" s="2"/>
      <x:c r="K179" s="2"/>
      <x:c r="L179" s="2"/>
      <x:c r="M179" s="2"/>
      <x:c r="N179" s="2"/>
      <x:c r="O179" s="2"/>
      <x:c r="P179" s="2"/>
      <x:c r="Q179" s="2"/>
      <x:c r="R179" s="2"/>
      <x:c r="S179" s="2"/>
      <x:c r="T179" s="2"/>
      <x:c r="U179" s="2"/>
      <x:c r="V179" s="2"/>
      <x:c r="W179" s="2"/>
      <x:c r="X179" s="2"/>
      <x:c r="Y179" s="2"/>
      <x:c r="Z179" s="2"/>
      <x:c r="AA179" s="2"/>
      <x:c r="AB179" s="2"/>
      <x:c r="AC179" s="2"/>
      <x:c r="AD179" s="2"/>
    </x:row>
    <x:row r="180" ht="22" customHeight="1">
      <x:c r="A180" s="1"/>
      <x:c r="B180" s="1"/>
      <x:c r="C180" s="2"/>
      <x:c r="D180" s="2"/>
      <x:c r="E180" s="2"/>
      <x:c r="F180" s="2"/>
      <x:c r="G180" s="2"/>
      <x:c r="H180" s="2"/>
      <x:c r="I180" s="2"/>
      <x:c r="J180" s="2"/>
      <x:c r="K180" s="2"/>
      <x:c r="L180" s="2"/>
      <x:c r="M180" s="2"/>
      <x:c r="N180" s="2"/>
      <x:c r="O180" s="2"/>
      <x:c r="P180" s="2"/>
      <x:c r="Q180" s="2"/>
      <x:c r="R180" s="2"/>
      <x:c r="S180" s="2"/>
      <x:c r="T180" s="2"/>
      <x:c r="U180" s="2"/>
      <x:c r="V180" s="2"/>
      <x:c r="W180" s="2"/>
      <x:c r="X180" s="2"/>
      <x:c r="Y180" s="2"/>
      <x:c r="Z180" s="2"/>
      <x:c r="AA180" s="2"/>
      <x:c r="AB180" s="2"/>
      <x:c r="AC180" s="2"/>
      <x:c r="AD180" s="2"/>
    </x:row>
    <x:row r="181" ht="22" customHeight="1">
      <x:c r="A181" s="1"/>
      <x:c r="B181" s="1"/>
      <x:c r="C181" s="2"/>
      <x:c r="D181" s="2"/>
      <x:c r="E181" s="2"/>
      <x:c r="F181" s="2"/>
      <x:c r="G181" s="2"/>
      <x:c r="H181" s="2"/>
      <x:c r="I181" s="2"/>
      <x:c r="J181" s="2"/>
      <x:c r="K181" s="2"/>
      <x:c r="L181" s="2"/>
      <x:c r="M181" s="2"/>
      <x:c r="N181" s="2"/>
      <x:c r="O181" s="2"/>
      <x:c r="P181" s="2"/>
      <x:c r="Q181" s="2"/>
      <x:c r="R181" s="2"/>
      <x:c r="S181" s="2"/>
      <x:c r="T181" s="2"/>
      <x:c r="U181" s="2"/>
      <x:c r="V181" s="2"/>
      <x:c r="W181" s="2"/>
      <x:c r="X181" s="2"/>
      <x:c r="Y181" s="2"/>
      <x:c r="Z181" s="2"/>
      <x:c r="AA181" s="2"/>
      <x:c r="AB181" s="2"/>
      <x:c r="AC181" s="2"/>
      <x:c r="AD181" s="2"/>
    </x:row>
    <x:row r="182" ht="22" customHeight="1">
      <x:c r="A182" s="1"/>
      <x:c r="B182" s="1"/>
      <x:c r="C182" s="2"/>
      <x:c r="D182" s="2"/>
      <x:c r="E182" s="2"/>
      <x:c r="F182" s="2"/>
      <x:c r="G182" s="2"/>
      <x:c r="H182" s="2"/>
      <x:c r="I182" s="2"/>
      <x:c r="J182" s="2"/>
      <x:c r="K182" s="2"/>
      <x:c r="L182" s="2"/>
      <x:c r="M182" s="2"/>
      <x:c r="N182" s="2"/>
      <x:c r="O182" s="2"/>
      <x:c r="P182" s="2"/>
      <x:c r="Q182" s="2"/>
      <x:c r="R182" s="2"/>
      <x:c r="S182" s="2"/>
      <x:c r="T182" s="2"/>
      <x:c r="U182" s="2"/>
      <x:c r="V182" s="2"/>
      <x:c r="W182" s="2"/>
      <x:c r="X182" s="2"/>
      <x:c r="Y182" s="2"/>
      <x:c r="Z182" s="2"/>
      <x:c r="AA182" s="2"/>
      <x:c r="AB182" s="2"/>
      <x:c r="AC182" s="2"/>
      <x:c r="AD182" s="2"/>
    </x:row>
    <x:row r="183" ht="22" customHeight="1">
      <x:c r="A183" s="1"/>
      <x:c r="B183" s="1"/>
      <x:c r="C183" s="2"/>
      <x:c r="D183" s="2"/>
      <x:c r="E183" s="2"/>
      <x:c r="F183" s="2"/>
      <x:c r="G183" s="2"/>
      <x:c r="H183" s="2"/>
      <x:c r="I183" s="2"/>
      <x:c r="J183" s="2"/>
      <x:c r="K183" s="2"/>
      <x:c r="L183" s="2"/>
      <x:c r="M183" s="2"/>
      <x:c r="N183" s="2"/>
      <x:c r="O183" s="2"/>
      <x:c r="P183" s="2"/>
      <x:c r="Q183" s="2"/>
      <x:c r="R183" s="2"/>
      <x:c r="S183" s="2"/>
      <x:c r="T183" s="2"/>
      <x:c r="U183" s="2"/>
      <x:c r="V183" s="2"/>
      <x:c r="W183" s="2"/>
      <x:c r="X183" s="2"/>
      <x:c r="Y183" s="2"/>
      <x:c r="Z183" s="2"/>
      <x:c r="AA183" s="2"/>
      <x:c r="AB183" s="2"/>
      <x:c r="AC183" s="2"/>
      <x:c r="AD183" s="2"/>
    </x:row>
    <x:row r="184" ht="22" customHeight="1">
      <x:c r="A184" s="1"/>
      <x:c r="B184" s="1"/>
      <x:c r="C184" s="2"/>
      <x:c r="D184" s="2"/>
      <x:c r="E184" s="2"/>
      <x:c r="F184" s="2"/>
      <x:c r="G184" s="2"/>
      <x:c r="H184" s="2"/>
      <x:c r="I184" s="2"/>
      <x:c r="J184" s="2"/>
      <x:c r="K184" s="2"/>
      <x:c r="L184" s="2"/>
      <x:c r="M184" s="2"/>
      <x:c r="N184" s="2"/>
      <x:c r="O184" s="2"/>
      <x:c r="P184" s="2"/>
      <x:c r="Q184" s="2"/>
      <x:c r="R184" s="2"/>
      <x:c r="S184" s="2"/>
      <x:c r="T184" s="2"/>
      <x:c r="U184" s="2"/>
      <x:c r="V184" s="2"/>
      <x:c r="W184" s="2"/>
      <x:c r="X184" s="2"/>
      <x:c r="Y184" s="2"/>
      <x:c r="Z184" s="2"/>
      <x:c r="AA184" s="2"/>
      <x:c r="AB184" s="2"/>
      <x:c r="AC184" s="2"/>
      <x:c r="AD184" s="2"/>
    </x:row>
    <x:row r="185" ht="22" customHeight="1">
      <x:c r="A185" s="1"/>
      <x:c r="B185" s="1"/>
      <x:c r="C185" s="2"/>
      <x:c r="D185" s="2"/>
      <x:c r="E185" s="2"/>
      <x:c r="F185" s="2"/>
      <x:c r="G185" s="2"/>
      <x:c r="H185" s="2"/>
      <x:c r="I185" s="2"/>
      <x:c r="J185" s="2"/>
      <x:c r="K185" s="2"/>
      <x:c r="L185" s="2"/>
      <x:c r="M185" s="2"/>
      <x:c r="N185" s="2"/>
      <x:c r="O185" s="2"/>
      <x:c r="P185" s="2"/>
      <x:c r="Q185" s="2"/>
      <x:c r="R185" s="2"/>
      <x:c r="S185" s="2"/>
      <x:c r="T185" s="2"/>
      <x:c r="U185" s="2"/>
      <x:c r="V185" s="2"/>
      <x:c r="W185" s="2"/>
      <x:c r="X185" s="2"/>
      <x:c r="Y185" s="2"/>
      <x:c r="Z185" s="2"/>
      <x:c r="AA185" s="2"/>
      <x:c r="AB185" s="2"/>
      <x:c r="AC185" s="2"/>
      <x:c r="AD185" s="2"/>
    </x:row>
    <x:row r="186" ht="22" customHeight="1">
      <x:c r="A186" s="1"/>
      <x:c r="B186" s="1"/>
      <x:c r="C186" s="2"/>
      <x:c r="D186" s="2"/>
      <x:c r="E186" s="2"/>
      <x:c r="F186" s="2"/>
      <x:c r="G186" s="2"/>
      <x:c r="H186" s="2"/>
      <x:c r="I186" s="2"/>
      <x:c r="J186" s="2"/>
      <x:c r="K186" s="2"/>
      <x:c r="L186" s="2"/>
      <x:c r="M186" s="2"/>
      <x:c r="N186" s="2"/>
      <x:c r="O186" s="2"/>
      <x:c r="P186" s="2"/>
      <x:c r="Q186" s="2"/>
      <x:c r="R186" s="2"/>
      <x:c r="S186" s="2"/>
      <x:c r="T186" s="2"/>
      <x:c r="U186" s="2"/>
      <x:c r="V186" s="2"/>
      <x:c r="W186" s="2"/>
      <x:c r="X186" s="2"/>
      <x:c r="Y186" s="2"/>
      <x:c r="Z186" s="2"/>
      <x:c r="AA186" s="2"/>
      <x:c r="AB186" s="2"/>
      <x:c r="AC186" s="2"/>
      <x:c r="AD186" s="2"/>
    </x:row>
    <x:row r="187" ht="22" customHeight="1">
      <x:c r="A187" s="1"/>
      <x:c r="B187" s="1"/>
      <x:c r="C187" s="2"/>
      <x:c r="D187" s="2"/>
      <x:c r="E187" s="2"/>
      <x:c r="F187" s="2"/>
      <x:c r="G187" s="2"/>
      <x:c r="H187" s="2"/>
      <x:c r="I187" s="2"/>
      <x:c r="J187" s="2"/>
      <x:c r="K187" s="2"/>
      <x:c r="L187" s="2"/>
      <x:c r="M187" s="2"/>
      <x:c r="N187" s="2"/>
      <x:c r="O187" s="2"/>
      <x:c r="P187" s="2"/>
      <x:c r="Q187" s="2"/>
      <x:c r="R187" s="2"/>
      <x:c r="S187" s="2"/>
      <x:c r="T187" s="2"/>
      <x:c r="U187" s="2"/>
      <x:c r="V187" s="2"/>
      <x:c r="W187" s="2"/>
      <x:c r="X187" s="2"/>
      <x:c r="Y187" s="2"/>
      <x:c r="Z187" s="2"/>
      <x:c r="AA187" s="2"/>
      <x:c r="AB187" s="2"/>
      <x:c r="AC187" s="2"/>
      <x:c r="AD187" s="2"/>
    </x:row>
    <x:row r="188" ht="22" customHeight="1">
      <x:c r="A188" s="1"/>
      <x:c r="B188" s="1"/>
      <x:c r="C188" s="2"/>
      <x:c r="D188" s="2"/>
      <x:c r="E188" s="2"/>
      <x:c r="F188" s="2"/>
      <x:c r="G188" s="2"/>
      <x:c r="H188" s="2"/>
      <x:c r="I188" s="2"/>
      <x:c r="J188" s="2"/>
      <x:c r="K188" s="2"/>
      <x:c r="L188" s="2"/>
      <x:c r="M188" s="2"/>
      <x:c r="N188" s="2"/>
      <x:c r="O188" s="2"/>
      <x:c r="P188" s="2"/>
      <x:c r="Q188" s="2"/>
      <x:c r="R188" s="2"/>
      <x:c r="S188" s="2"/>
      <x:c r="T188" s="2"/>
      <x:c r="U188" s="2"/>
      <x:c r="V188" s="2"/>
      <x:c r="W188" s="2"/>
      <x:c r="X188" s="2"/>
      <x:c r="Y188" s="2"/>
      <x:c r="Z188" s="2"/>
      <x:c r="AA188" s="2"/>
      <x:c r="AB188" s="2"/>
      <x:c r="AC188" s="2"/>
      <x:c r="AD188" s="2"/>
    </x:row>
    <x:row r="189" ht="22" customHeight="1">
      <x:c r="A189" s="1"/>
      <x:c r="B189" s="1"/>
      <x:c r="C189" s="2"/>
      <x:c r="D189" s="2"/>
      <x:c r="E189" s="2"/>
      <x:c r="F189" s="2"/>
      <x:c r="G189" s="2"/>
      <x:c r="H189" s="2"/>
      <x:c r="I189" s="2"/>
      <x:c r="J189" s="2"/>
      <x:c r="K189" s="2"/>
      <x:c r="L189" s="2"/>
      <x:c r="M189" s="2"/>
      <x:c r="N189" s="2"/>
      <x:c r="O189" s="2"/>
      <x:c r="P189" s="2"/>
      <x:c r="Q189" s="2"/>
      <x:c r="R189" s="2"/>
      <x:c r="S189" s="2"/>
      <x:c r="T189" s="2"/>
      <x:c r="U189" s="2"/>
      <x:c r="V189" s="2"/>
      <x:c r="W189" s="2"/>
      <x:c r="X189" s="2"/>
      <x:c r="Y189" s="2"/>
      <x:c r="Z189" s="2"/>
      <x:c r="AA189" s="2"/>
      <x:c r="AB189" s="2"/>
      <x:c r="AC189" s="2"/>
      <x:c r="AD189" s="2"/>
    </x:row>
    <x:row r="190" ht="22" customHeight="1">
      <x:c r="A190" s="1"/>
      <x:c r="B190" s="1"/>
      <x:c r="C190" s="2"/>
      <x:c r="D190" s="2"/>
      <x:c r="E190" s="2"/>
      <x:c r="F190" s="2"/>
      <x:c r="G190" s="2"/>
      <x:c r="H190" s="2"/>
      <x:c r="I190" s="2"/>
      <x:c r="J190" s="2"/>
      <x:c r="K190" s="2"/>
      <x:c r="L190" s="2"/>
      <x:c r="M190" s="2"/>
      <x:c r="N190" s="2"/>
      <x:c r="O190" s="2"/>
      <x:c r="P190" s="2"/>
      <x:c r="Q190" s="2"/>
      <x:c r="R190" s="2"/>
      <x:c r="S190" s="2"/>
      <x:c r="T190" s="2"/>
      <x:c r="U190" s="2"/>
      <x:c r="V190" s="2"/>
      <x:c r="W190" s="2"/>
      <x:c r="X190" s="2"/>
      <x:c r="Y190" s="2"/>
      <x:c r="Z190" s="2"/>
      <x:c r="AA190" s="2"/>
      <x:c r="AB190" s="2"/>
      <x:c r="AC190" s="2"/>
      <x:c r="AD190" s="2"/>
    </x:row>
    <x:row r="191" ht="22" customHeight="1">
      <x:c r="A191" s="1"/>
      <x:c r="B191" s="1"/>
      <x:c r="C191" s="2"/>
      <x:c r="D191" s="2"/>
      <x:c r="E191" s="2"/>
      <x:c r="F191" s="2"/>
      <x:c r="G191" s="2"/>
      <x:c r="H191" s="2"/>
      <x:c r="I191" s="2"/>
      <x:c r="J191" s="2"/>
      <x:c r="K191" s="2"/>
      <x:c r="L191" s="2"/>
      <x:c r="M191" s="2"/>
      <x:c r="N191" s="2"/>
      <x:c r="O191" s="2"/>
      <x:c r="P191" s="2"/>
      <x:c r="Q191" s="2"/>
      <x:c r="R191" s="2"/>
      <x:c r="S191" s="2"/>
      <x:c r="T191" s="2"/>
      <x:c r="U191" s="2"/>
      <x:c r="V191" s="2"/>
      <x:c r="W191" s="2"/>
      <x:c r="X191" s="2"/>
      <x:c r="Y191" s="2"/>
      <x:c r="Z191" s="2"/>
      <x:c r="AA191" s="2"/>
      <x:c r="AB191" s="2"/>
      <x:c r="AC191" s="2"/>
      <x:c r="AD191" s="2"/>
    </x:row>
    <x:row r="192" ht="22" customHeight="1">
      <x:c r="A192" s="1"/>
      <x:c r="B192" s="1"/>
      <x:c r="C192" s="2"/>
      <x:c r="D192" s="2"/>
      <x:c r="E192" s="2"/>
      <x:c r="F192" s="2"/>
      <x:c r="G192" s="2"/>
      <x:c r="H192" s="2"/>
      <x:c r="I192" s="2"/>
      <x:c r="J192" s="2"/>
      <x:c r="K192" s="2"/>
      <x:c r="L192" s="2"/>
      <x:c r="M192" s="2"/>
      <x:c r="N192" s="2"/>
      <x:c r="O192" s="2"/>
      <x:c r="P192" s="2"/>
      <x:c r="Q192" s="2"/>
      <x:c r="R192" s="2"/>
      <x:c r="S192" s="2"/>
      <x:c r="T192" s="2"/>
      <x:c r="U192" s="2"/>
      <x:c r="V192" s="2"/>
      <x:c r="W192" s="2"/>
      <x:c r="X192" s="2"/>
      <x:c r="Y192" s="2"/>
      <x:c r="Z192" s="2"/>
      <x:c r="AA192" s="2"/>
      <x:c r="AB192" s="2"/>
      <x:c r="AC192" s="2"/>
      <x:c r="AD192" s="2"/>
    </x:row>
    <x:row r="193" ht="22" customHeight="1">
      <x:c r="A193" s="1"/>
      <x:c r="B193" s="1"/>
      <x:c r="C193" s="2"/>
      <x:c r="D193" s="2"/>
      <x:c r="E193" s="2"/>
      <x:c r="F193" s="2"/>
      <x:c r="G193" s="2"/>
      <x:c r="H193" s="2"/>
      <x:c r="I193" s="2"/>
      <x:c r="J193" s="2"/>
      <x:c r="K193" s="2"/>
      <x:c r="L193" s="2"/>
      <x:c r="M193" s="2"/>
      <x:c r="N193" s="2"/>
      <x:c r="O193" s="2"/>
      <x:c r="P193" s="2"/>
      <x:c r="Q193" s="2"/>
      <x:c r="R193" s="2"/>
      <x:c r="S193" s="2"/>
      <x:c r="T193" s="2"/>
      <x:c r="U193" s="2"/>
      <x:c r="V193" s="2"/>
      <x:c r="W193" s="2"/>
      <x:c r="X193" s="2"/>
      <x:c r="Y193" s="2"/>
      <x:c r="Z193" s="2"/>
      <x:c r="AA193" s="2"/>
      <x:c r="AB193" s="2"/>
      <x:c r="AC193" s="2"/>
      <x:c r="AD193" s="2"/>
    </x:row>
    <x:row r="194" ht="22" customHeight="1">
      <x:c r="A194" s="1"/>
      <x:c r="B194" s="1"/>
      <x:c r="C194" s="2"/>
      <x:c r="D194" s="2"/>
      <x:c r="E194" s="2"/>
      <x:c r="F194" s="2"/>
      <x:c r="G194" s="2"/>
      <x:c r="H194" s="2"/>
      <x:c r="I194" s="2"/>
      <x:c r="J194" s="2"/>
      <x:c r="K194" s="2"/>
      <x:c r="L194" s="2"/>
      <x:c r="M194" s="2"/>
      <x:c r="N194" s="2"/>
      <x:c r="O194" s="2"/>
      <x:c r="P194" s="2"/>
      <x:c r="Q194" s="2"/>
      <x:c r="R194" s="2"/>
      <x:c r="S194" s="2"/>
      <x:c r="T194" s="2"/>
      <x:c r="U194" s="2"/>
      <x:c r="V194" s="2"/>
      <x:c r="W194" s="2"/>
      <x:c r="X194" s="2"/>
      <x:c r="Y194" s="2"/>
      <x:c r="Z194" s="2"/>
      <x:c r="AA194" s="2"/>
      <x:c r="AB194" s="2"/>
      <x:c r="AC194" s="2"/>
      <x:c r="AD194" s="2"/>
    </x:row>
    <x:row r="195" ht="22" customHeight="1">
      <x:c r="A195" s="1"/>
      <x:c r="B195" s="1"/>
      <x:c r="C195" s="2"/>
      <x:c r="D195" s="2"/>
      <x:c r="E195" s="2"/>
      <x:c r="F195" s="2"/>
      <x:c r="G195" s="2"/>
      <x:c r="H195" s="2"/>
      <x:c r="I195" s="2"/>
      <x:c r="J195" s="2"/>
      <x:c r="K195" s="2"/>
      <x:c r="L195" s="2"/>
      <x:c r="M195" s="2"/>
      <x:c r="N195" s="2"/>
      <x:c r="O195" s="2"/>
      <x:c r="P195" s="2"/>
      <x:c r="Q195" s="2"/>
      <x:c r="R195" s="2"/>
      <x:c r="S195" s="2"/>
      <x:c r="T195" s="2"/>
      <x:c r="U195" s="2"/>
      <x:c r="V195" s="2"/>
      <x:c r="W195" s="2"/>
      <x:c r="X195" s="2"/>
      <x:c r="Y195" s="2"/>
      <x:c r="Z195" s="2"/>
      <x:c r="AA195" s="2"/>
      <x:c r="AB195" s="2"/>
      <x:c r="AC195" s="2"/>
      <x:c r="AD195" s="2"/>
    </x:row>
    <x:row r="196" ht="22" customHeight="1">
      <x:c r="A196" s="1"/>
      <x:c r="B196" s="1"/>
      <x:c r="C196" s="2"/>
      <x:c r="D196" s="2"/>
      <x:c r="E196" s="2"/>
      <x:c r="F196" s="2"/>
      <x:c r="G196" s="2"/>
      <x:c r="H196" s="2"/>
      <x:c r="I196" s="2"/>
      <x:c r="J196" s="2"/>
      <x:c r="K196" s="2"/>
      <x:c r="L196" s="2"/>
      <x:c r="M196" s="2"/>
      <x:c r="N196" s="2"/>
      <x:c r="O196" s="2"/>
      <x:c r="P196" s="2"/>
      <x:c r="Q196" s="2"/>
      <x:c r="R196" s="2"/>
      <x:c r="S196" s="2"/>
      <x:c r="T196" s="2"/>
      <x:c r="U196" s="2"/>
      <x:c r="V196" s="2"/>
      <x:c r="W196" s="2"/>
      <x:c r="X196" s="2"/>
      <x:c r="Y196" s="2"/>
      <x:c r="Z196" s="2"/>
      <x:c r="AA196" s="2"/>
      <x:c r="AB196" s="2"/>
      <x:c r="AC196" s="2"/>
      <x:c r="AD196" s="2"/>
    </x:row>
    <x:row r="197" ht="22" customHeight="1">
      <x:c r="A197" s="1"/>
      <x:c r="B197" s="1"/>
      <x:c r="C197" s="2"/>
      <x:c r="D197" s="2"/>
      <x:c r="E197" s="2"/>
      <x:c r="F197" s="2"/>
      <x:c r="G197" s="2"/>
      <x:c r="H197" s="2"/>
      <x:c r="I197" s="2"/>
      <x:c r="J197" s="2"/>
      <x:c r="K197" s="2"/>
      <x:c r="L197" s="2"/>
      <x:c r="M197" s="2"/>
      <x:c r="N197" s="2"/>
      <x:c r="O197" s="2"/>
      <x:c r="P197" s="2"/>
      <x:c r="Q197" s="2"/>
      <x:c r="R197" s="2"/>
      <x:c r="S197" s="2"/>
      <x:c r="T197" s="2"/>
      <x:c r="U197" s="2"/>
      <x:c r="V197" s="2"/>
      <x:c r="W197" s="2"/>
      <x:c r="X197" s="2"/>
      <x:c r="Y197" s="2"/>
      <x:c r="Z197" s="2"/>
      <x:c r="AA197" s="2"/>
      <x:c r="AB197" s="2"/>
      <x:c r="AC197" s="2"/>
      <x:c r="AD197" s="2"/>
    </x:row>
    <x:row r="198" ht="22" customHeight="1">
      <x:c r="A198" s="1"/>
      <x:c r="B198" s="1"/>
      <x:c r="C198" s="2"/>
      <x:c r="D198" s="2"/>
      <x:c r="E198" s="2"/>
      <x:c r="F198" s="2"/>
      <x:c r="G198" s="2"/>
      <x:c r="H198" s="2"/>
      <x:c r="I198" s="2"/>
      <x:c r="J198" s="2"/>
      <x:c r="K198" s="2"/>
      <x:c r="L198" s="2"/>
      <x:c r="M198" s="2"/>
      <x:c r="N198" s="2"/>
      <x:c r="O198" s="2"/>
      <x:c r="P198" s="2"/>
      <x:c r="Q198" s="2"/>
      <x:c r="R198" s="2"/>
      <x:c r="S198" s="2"/>
      <x:c r="T198" s="2"/>
      <x:c r="U198" s="2"/>
      <x:c r="V198" s="2"/>
      <x:c r="W198" s="2"/>
      <x:c r="X198" s="2"/>
      <x:c r="Y198" s="2"/>
      <x:c r="Z198" s="2"/>
      <x:c r="AA198" s="2"/>
      <x:c r="AB198" s="2"/>
      <x:c r="AC198" s="2"/>
      <x:c r="AD198" s="2"/>
    </x:row>
    <x:row r="199" ht="22" customHeight="1">
      <x:c r="A199" s="1"/>
      <x:c r="B199" s="1"/>
      <x:c r="C199" s="2"/>
      <x:c r="D199" s="2"/>
      <x:c r="E199" s="2"/>
      <x:c r="F199" s="2"/>
      <x:c r="G199" s="2"/>
      <x:c r="H199" s="2"/>
      <x:c r="I199" s="2"/>
      <x:c r="J199" s="2"/>
      <x:c r="K199" s="2"/>
      <x:c r="L199" s="2"/>
      <x:c r="M199" s="2"/>
      <x:c r="N199" s="2"/>
      <x:c r="O199" s="2"/>
      <x:c r="P199" s="2"/>
      <x:c r="Q199" s="2"/>
      <x:c r="R199" s="2"/>
      <x:c r="S199" s="2"/>
      <x:c r="T199" s="2"/>
      <x:c r="U199" s="2"/>
      <x:c r="V199" s="2"/>
      <x:c r="W199" s="2"/>
      <x:c r="X199" s="2"/>
      <x:c r="Y199" s="2"/>
      <x:c r="Z199" s="2"/>
      <x:c r="AA199" s="2"/>
      <x:c r="AB199" s="2"/>
      <x:c r="AC199" s="2"/>
      <x:c r="AD199" s="2"/>
    </x:row>
    <x:row r="200" ht="22" customHeight="1">
      <x:c r="A200" s="1"/>
      <x:c r="B200" s="1"/>
      <x:c r="C200" s="2"/>
      <x:c r="D200" s="2"/>
      <x:c r="E200" s="2"/>
      <x:c r="F200" s="2"/>
      <x:c r="G200" s="2"/>
      <x:c r="H200" s="2"/>
      <x:c r="I200" s="2"/>
      <x:c r="J200" s="2"/>
      <x:c r="K200" s="2"/>
      <x:c r="L200" s="2"/>
      <x:c r="M200" s="2"/>
      <x:c r="N200" s="2"/>
      <x:c r="O200" s="2"/>
      <x:c r="P200" s="2"/>
      <x:c r="Q200" s="2"/>
      <x:c r="R200" s="2"/>
      <x:c r="S200" s="2"/>
      <x:c r="T200" s="2"/>
      <x:c r="U200" s="2"/>
      <x:c r="V200" s="2"/>
      <x:c r="W200" s="2"/>
      <x:c r="X200" s="2"/>
      <x:c r="Y200" s="2"/>
      <x:c r="Z200" s="2"/>
      <x:c r="AA200" s="2"/>
      <x:c r="AB200" s="2"/>
      <x:c r="AC200" s="2"/>
      <x:c r="AD200" s="2"/>
    </x:row>
    <x:row r="201" ht="22" customHeight="1">
      <x:c r="A201" s="1"/>
      <x:c r="B201" s="1"/>
      <x:c r="C201" s="2"/>
      <x:c r="D201" s="2"/>
      <x:c r="E201" s="2"/>
      <x:c r="F201" s="2"/>
      <x:c r="G201" s="2"/>
      <x:c r="H201" s="2"/>
      <x:c r="I201" s="2"/>
      <x:c r="J201" s="2"/>
      <x:c r="K201" s="2"/>
      <x:c r="L201" s="2"/>
      <x:c r="M201" s="2"/>
      <x:c r="N201" s="2"/>
      <x:c r="O201" s="2"/>
      <x:c r="P201" s="2"/>
      <x:c r="Q201" s="2"/>
      <x:c r="R201" s="2"/>
      <x:c r="S201" s="2"/>
      <x:c r="T201" s="2"/>
      <x:c r="U201" s="2"/>
      <x:c r="V201" s="2"/>
      <x:c r="W201" s="2"/>
      <x:c r="X201" s="2"/>
      <x:c r="Y201" s="2"/>
      <x:c r="Z201" s="2"/>
      <x:c r="AA201" s="2"/>
      <x:c r="AB201" s="2"/>
      <x:c r="AC201" s="2"/>
      <x:c r="AD201" s="2"/>
    </x:row>
    <x:row r="202" ht="22" customHeight="1">
      <x:c r="A202" s="1"/>
      <x:c r="B202" s="1"/>
      <x:c r="C202" s="2"/>
      <x:c r="D202" s="2"/>
      <x:c r="E202" s="2"/>
      <x:c r="F202" s="2"/>
      <x:c r="G202" s="2"/>
      <x:c r="H202" s="2"/>
      <x:c r="I202" s="2"/>
      <x:c r="J202" s="2"/>
      <x:c r="K202" s="2"/>
      <x:c r="L202" s="2"/>
      <x:c r="M202" s="2"/>
      <x:c r="N202" s="2"/>
      <x:c r="O202" s="2"/>
      <x:c r="P202" s="2"/>
      <x:c r="Q202" s="2"/>
      <x:c r="R202" s="2"/>
      <x:c r="S202" s="2"/>
      <x:c r="T202" s="2"/>
      <x:c r="U202" s="2"/>
      <x:c r="V202" s="2"/>
      <x:c r="W202" s="2"/>
      <x:c r="X202" s="2"/>
      <x:c r="Y202" s="2"/>
      <x:c r="Z202" s="2"/>
      <x:c r="AA202" s="2"/>
      <x:c r="AB202" s="2"/>
      <x:c r="AC202" s="2"/>
      <x:c r="AD202" s="2"/>
    </x:row>
    <x:row r="203" ht="22" customHeight="1">
      <x:c r="A203" s="1"/>
      <x:c r="B203" s="1"/>
      <x:c r="C203" s="2"/>
      <x:c r="D203" s="2"/>
      <x:c r="E203" s="2"/>
      <x:c r="F203" s="2"/>
      <x:c r="G203" s="2"/>
      <x:c r="H203" s="2"/>
      <x:c r="I203" s="2"/>
      <x:c r="J203" s="2"/>
      <x:c r="K203" s="2"/>
      <x:c r="L203" s="2"/>
      <x:c r="M203" s="2"/>
      <x:c r="N203" s="2"/>
      <x:c r="O203" s="2"/>
      <x:c r="P203" s="2"/>
      <x:c r="Q203" s="2"/>
      <x:c r="R203" s="2"/>
      <x:c r="S203" s="2"/>
      <x:c r="T203" s="2"/>
      <x:c r="U203" s="2"/>
      <x:c r="V203" s="2"/>
      <x:c r="W203" s="2"/>
      <x:c r="X203" s="2"/>
      <x:c r="Y203" s="2"/>
      <x:c r="Z203" s="2"/>
      <x:c r="AA203" s="2"/>
      <x:c r="AB203" s="2"/>
      <x:c r="AC203" s="2"/>
      <x:c r="AD203" s="2"/>
    </x:row>
    <x:row r="204" ht="22" customHeight="1">
      <x:c r="A204" s="1"/>
      <x:c r="B204" s="1"/>
      <x:c r="C204" s="2"/>
      <x:c r="D204" s="2"/>
      <x:c r="E204" s="2"/>
      <x:c r="F204" s="2"/>
      <x:c r="G204" s="2"/>
      <x:c r="H204" s="2"/>
      <x:c r="I204" s="2"/>
      <x:c r="J204" s="2"/>
      <x:c r="K204" s="2"/>
      <x:c r="L204" s="2"/>
      <x:c r="M204" s="2"/>
      <x:c r="N204" s="2"/>
      <x:c r="O204" s="2"/>
      <x:c r="P204" s="2"/>
      <x:c r="Q204" s="2"/>
      <x:c r="R204" s="2"/>
      <x:c r="S204" s="2"/>
      <x:c r="T204" s="2"/>
      <x:c r="U204" s="2"/>
      <x:c r="V204" s="2"/>
      <x:c r="W204" s="2"/>
      <x:c r="X204" s="2"/>
      <x:c r="Y204" s="2"/>
      <x:c r="Z204" s="2"/>
      <x:c r="AA204" s="2"/>
      <x:c r="AB204" s="2"/>
      <x:c r="AC204" s="2"/>
      <x:c r="AD204" s="2"/>
    </x:row>
    <x:row r="205" ht="22" customHeight="1">
      <x:c r="A205" s="1"/>
      <x:c r="B205" s="1"/>
      <x:c r="C205" s="2"/>
      <x:c r="D205" s="2"/>
      <x:c r="E205" s="2"/>
      <x:c r="F205" s="2"/>
      <x:c r="G205" s="2"/>
      <x:c r="H205" s="2"/>
      <x:c r="I205" s="2"/>
      <x:c r="J205" s="2"/>
      <x:c r="K205" s="2"/>
      <x:c r="L205" s="2"/>
      <x:c r="M205" s="2"/>
      <x:c r="N205" s="2"/>
      <x:c r="O205" s="2"/>
      <x:c r="P205" s="2"/>
      <x:c r="Q205" s="2"/>
      <x:c r="R205" s="2"/>
      <x:c r="S205" s="2"/>
      <x:c r="T205" s="2"/>
      <x:c r="U205" s="2"/>
      <x:c r="V205" s="2"/>
      <x:c r="W205" s="2"/>
      <x:c r="X205" s="2"/>
      <x:c r="Y205" s="2"/>
      <x:c r="Z205" s="2"/>
      <x:c r="AA205" s="2"/>
      <x:c r="AB205" s="2"/>
      <x:c r="AC205" s="2"/>
      <x:c r="AD205" s="2"/>
    </x:row>
    <x:row r="206" ht="22" customHeight="1">
      <x:c r="A206" s="1"/>
      <x:c r="B206" s="1"/>
      <x:c r="C206" s="2"/>
      <x:c r="D206" s="2"/>
      <x:c r="E206" s="2"/>
      <x:c r="F206" s="2"/>
      <x:c r="G206" s="2"/>
      <x:c r="H206" s="2"/>
      <x:c r="I206" s="2"/>
      <x:c r="J206" s="2"/>
      <x:c r="K206" s="2"/>
      <x:c r="L206" s="2"/>
      <x:c r="M206" s="2"/>
      <x:c r="N206" s="2"/>
      <x:c r="O206" s="2"/>
      <x:c r="P206" s="2"/>
      <x:c r="Q206" s="2"/>
      <x:c r="R206" s="2"/>
      <x:c r="S206" s="2"/>
      <x:c r="T206" s="2"/>
      <x:c r="U206" s="2"/>
      <x:c r="V206" s="2"/>
      <x:c r="W206" s="2"/>
      <x:c r="X206" s="2"/>
      <x:c r="Y206" s="2"/>
      <x:c r="Z206" s="2"/>
      <x:c r="AA206" s="2"/>
      <x:c r="AB206" s="2"/>
      <x:c r="AC206" s="2"/>
      <x:c r="AD206" s="2"/>
    </x:row>
    <x:row r="207" ht="22" customHeight="1">
      <x:c r="A207" s="1"/>
      <x:c r="B207" s="1"/>
      <x:c r="C207" s="2"/>
      <x:c r="D207" s="2"/>
      <x:c r="E207" s="2"/>
      <x:c r="F207" s="2"/>
      <x:c r="G207" s="2"/>
      <x:c r="H207" s="2"/>
      <x:c r="I207" s="2"/>
      <x:c r="J207" s="2"/>
      <x:c r="K207" s="2"/>
      <x:c r="L207" s="2"/>
      <x:c r="M207" s="2"/>
      <x:c r="N207" s="2"/>
      <x:c r="O207" s="2"/>
      <x:c r="P207" s="2"/>
      <x:c r="Q207" s="2"/>
      <x:c r="R207" s="2"/>
      <x:c r="S207" s="2"/>
      <x:c r="T207" s="2"/>
      <x:c r="U207" s="2"/>
      <x:c r="V207" s="2"/>
      <x:c r="W207" s="2"/>
      <x:c r="X207" s="2"/>
      <x:c r="Y207" s="2"/>
      <x:c r="Z207" s="2"/>
      <x:c r="AA207" s="2"/>
      <x:c r="AB207" s="2"/>
      <x:c r="AC207" s="2"/>
      <x:c r="AD207" s="2"/>
    </x:row>
    <x:row r="208" ht="22" customHeight="1">
      <x:c r="A208" s="1"/>
      <x:c r="B208" s="1"/>
      <x:c r="C208" s="2"/>
      <x:c r="D208" s="2"/>
      <x:c r="E208" s="2"/>
      <x:c r="F208" s="2"/>
      <x:c r="G208" s="2"/>
      <x:c r="H208" s="2"/>
      <x:c r="I208" s="2"/>
      <x:c r="J208" s="2"/>
      <x:c r="K208" s="2"/>
      <x:c r="L208" s="2"/>
      <x:c r="M208" s="2"/>
      <x:c r="N208" s="2"/>
      <x:c r="O208" s="2"/>
      <x:c r="P208" s="2"/>
      <x:c r="Q208" s="2"/>
      <x:c r="R208" s="2"/>
      <x:c r="S208" s="2"/>
      <x:c r="T208" s="2"/>
      <x:c r="U208" s="2"/>
      <x:c r="V208" s="2"/>
      <x:c r="W208" s="2"/>
      <x:c r="X208" s="2"/>
      <x:c r="Y208" s="2"/>
      <x:c r="Z208" s="2"/>
      <x:c r="AA208" s="2"/>
      <x:c r="AB208" s="2"/>
      <x:c r="AC208" s="2"/>
      <x:c r="AD208" s="2"/>
    </x:row>
    <x:row r="209" ht="22" customHeight="1">
      <x:c r="A209" s="1"/>
      <x:c r="B209" s="1"/>
      <x:c r="C209" s="2"/>
      <x:c r="D209" s="2"/>
      <x:c r="E209" s="2"/>
      <x:c r="F209" s="2"/>
      <x:c r="G209" s="2"/>
      <x:c r="H209" s="2"/>
      <x:c r="I209" s="2"/>
      <x:c r="J209" s="2"/>
      <x:c r="K209" s="2"/>
      <x:c r="L209" s="2"/>
      <x:c r="M209" s="2"/>
      <x:c r="N209" s="2"/>
      <x:c r="O209" s="2"/>
      <x:c r="P209" s="2"/>
      <x:c r="Q209" s="2"/>
      <x:c r="R209" s="2"/>
      <x:c r="S209" s="2"/>
      <x:c r="T209" s="2"/>
      <x:c r="U209" s="2"/>
      <x:c r="V209" s="2"/>
      <x:c r="W209" s="2"/>
      <x:c r="X209" s="2"/>
      <x:c r="Y209" s="2"/>
      <x:c r="Z209" s="2"/>
      <x:c r="AA209" s="2"/>
      <x:c r="AB209" s="2"/>
      <x:c r="AC209" s="2"/>
      <x:c r="AD209" s="2"/>
    </x:row>
    <x:row r="210" ht="22" customHeight="1">
      <x:c r="A210" s="1"/>
      <x:c r="B210" s="1"/>
      <x:c r="C210" s="2"/>
      <x:c r="D210" s="2"/>
      <x:c r="E210" s="2"/>
      <x:c r="F210" s="2"/>
      <x:c r="G210" s="2"/>
      <x:c r="H210" s="2"/>
      <x:c r="I210" s="2"/>
      <x:c r="J210" s="2"/>
      <x:c r="K210" s="2"/>
      <x:c r="L210" s="2"/>
      <x:c r="M210" s="2"/>
      <x:c r="N210" s="2"/>
      <x:c r="O210" s="2"/>
      <x:c r="P210" s="2"/>
      <x:c r="Q210" s="2"/>
      <x:c r="R210" s="2"/>
      <x:c r="S210" s="2"/>
      <x:c r="T210" s="2"/>
      <x:c r="U210" s="2"/>
      <x:c r="V210" s="2"/>
      <x:c r="W210" s="2"/>
      <x:c r="X210" s="2"/>
      <x:c r="Y210" s="2"/>
      <x:c r="Z210" s="2"/>
      <x:c r="AA210" s="2"/>
      <x:c r="AB210" s="2"/>
      <x:c r="AC210" s="2"/>
      <x:c r="AD210" s="2"/>
    </x:row>
    <x:row r="211" ht="22" customHeight="1">
      <x:c r="A211" s="1"/>
      <x:c r="B211" s="1"/>
      <x:c r="C211" s="2"/>
      <x:c r="D211" s="2"/>
      <x:c r="E211" s="2"/>
      <x:c r="F211" s="2"/>
      <x:c r="G211" s="2"/>
      <x:c r="H211" s="2"/>
      <x:c r="I211" s="2"/>
      <x:c r="J211" s="2"/>
      <x:c r="K211" s="2"/>
      <x:c r="L211" s="2"/>
      <x:c r="M211" s="2"/>
      <x:c r="N211" s="2"/>
      <x:c r="O211" s="2"/>
      <x:c r="P211" s="2"/>
      <x:c r="Q211" s="2"/>
      <x:c r="R211" s="2"/>
      <x:c r="S211" s="2"/>
      <x:c r="T211" s="2"/>
      <x:c r="U211" s="2"/>
      <x:c r="V211" s="2"/>
      <x:c r="W211" s="2"/>
      <x:c r="X211" s="2"/>
      <x:c r="Y211" s="2"/>
      <x:c r="Z211" s="2"/>
      <x:c r="AA211" s="2"/>
      <x:c r="AB211" s="2"/>
      <x:c r="AC211" s="2"/>
      <x:c r="AD211" s="2"/>
    </x:row>
    <x:row r="212" ht="22" customHeight="1">
      <x:c r="A212" s="1"/>
      <x:c r="B212" s="1"/>
      <x:c r="C212" s="2"/>
      <x:c r="D212" s="2"/>
      <x:c r="E212" s="2"/>
      <x:c r="F212" s="2"/>
      <x:c r="G212" s="2"/>
      <x:c r="H212" s="2"/>
      <x:c r="I212" s="2"/>
      <x:c r="J212" s="2"/>
      <x:c r="K212" s="2"/>
      <x:c r="L212" s="2"/>
      <x:c r="M212" s="2"/>
      <x:c r="N212" s="2"/>
      <x:c r="O212" s="2"/>
      <x:c r="P212" s="2"/>
      <x:c r="Q212" s="2"/>
      <x:c r="R212" s="2"/>
      <x:c r="S212" s="2"/>
      <x:c r="T212" s="2"/>
      <x:c r="U212" s="2"/>
      <x:c r="V212" s="2"/>
      <x:c r="W212" s="2"/>
      <x:c r="X212" s="2"/>
      <x:c r="Y212" s="2"/>
      <x:c r="Z212" s="2"/>
      <x:c r="AA212" s="2"/>
      <x:c r="AB212" s="2"/>
      <x:c r="AC212" s="2"/>
      <x:c r="AD212" s="2"/>
    </x:row>
    <x:row r="213" ht="22" customHeight="1">
      <x:c r="A213" s="1"/>
      <x:c r="B213" s="1"/>
      <x:c r="C213" s="2"/>
      <x:c r="D213" s="2"/>
      <x:c r="E213" s="2"/>
      <x:c r="F213" s="2"/>
      <x:c r="G213" s="2"/>
      <x:c r="H213" s="2"/>
      <x:c r="I213" s="2"/>
      <x:c r="J213" s="2"/>
      <x:c r="K213" s="2"/>
      <x:c r="L213" s="2"/>
      <x:c r="M213" s="2"/>
      <x:c r="N213" s="2"/>
      <x:c r="O213" s="2"/>
      <x:c r="P213" s="2"/>
      <x:c r="Q213" s="2"/>
      <x:c r="R213" s="2"/>
      <x:c r="S213" s="2"/>
      <x:c r="T213" s="2"/>
      <x:c r="U213" s="2"/>
      <x:c r="V213" s="2"/>
      <x:c r="W213" s="2"/>
      <x:c r="X213" s="2"/>
      <x:c r="Y213" s="2"/>
      <x:c r="Z213" s="2"/>
      <x:c r="AA213" s="2"/>
      <x:c r="AB213" s="2"/>
      <x:c r="AC213" s="2"/>
      <x:c r="AD213" s="2"/>
    </x:row>
    <x:row r="214" ht="22" customHeight="1">
      <x:c r="A214" s="1"/>
      <x:c r="B214" s="1"/>
      <x:c r="C214" s="2"/>
      <x:c r="D214" s="2"/>
      <x:c r="E214" s="2"/>
      <x:c r="F214" s="2"/>
      <x:c r="G214" s="2"/>
      <x:c r="H214" s="2"/>
      <x:c r="I214" s="2"/>
      <x:c r="J214" s="2"/>
      <x:c r="K214" s="2"/>
      <x:c r="L214" s="2"/>
      <x:c r="M214" s="2"/>
      <x:c r="N214" s="2"/>
      <x:c r="O214" s="2"/>
      <x:c r="P214" s="2"/>
      <x:c r="Q214" s="2"/>
      <x:c r="R214" s="2"/>
      <x:c r="S214" s="2"/>
      <x:c r="T214" s="2"/>
      <x:c r="U214" s="2"/>
      <x:c r="V214" s="2"/>
      <x:c r="W214" s="2"/>
      <x:c r="X214" s="2"/>
      <x:c r="Y214" s="2"/>
      <x:c r="Z214" s="2"/>
      <x:c r="AA214" s="2"/>
      <x:c r="AB214" s="2"/>
      <x:c r="AC214" s="2"/>
      <x:c r="AD214" s="2"/>
    </x:row>
    <x:row r="215" ht="22" customHeight="1">
      <x:c r="A215" s="1"/>
      <x:c r="B215" s="1"/>
      <x:c r="C215" s="2"/>
      <x:c r="D215" s="2"/>
      <x:c r="E215" s="2"/>
      <x:c r="F215" s="2"/>
      <x:c r="G215" s="2"/>
      <x:c r="H215" s="2"/>
      <x:c r="I215" s="2"/>
      <x:c r="J215" s="2"/>
      <x:c r="K215" s="2"/>
      <x:c r="L215" s="2"/>
      <x:c r="M215" s="2"/>
      <x:c r="N215" s="2"/>
      <x:c r="O215" s="2"/>
      <x:c r="P215" s="2"/>
      <x:c r="Q215" s="2"/>
      <x:c r="R215" s="2"/>
      <x:c r="S215" s="2"/>
      <x:c r="T215" s="2"/>
      <x:c r="U215" s="2"/>
      <x:c r="V215" s="2"/>
      <x:c r="W215" s="2"/>
      <x:c r="X215" s="2"/>
      <x:c r="Y215" s="2"/>
      <x:c r="Z215" s="2"/>
      <x:c r="AA215" s="2"/>
      <x:c r="AB215" s="2"/>
      <x:c r="AC215" s="2"/>
      <x:c r="AD215" s="2"/>
    </x:row>
    <x:row r="216" ht="22" customHeight="1">
      <x:c r="A216" s="1"/>
      <x:c r="B216" s="1"/>
      <x:c r="C216" s="2"/>
      <x:c r="D216" s="2"/>
      <x:c r="E216" s="2"/>
      <x:c r="F216" s="2"/>
      <x:c r="G216" s="2"/>
      <x:c r="H216" s="2"/>
      <x:c r="I216" s="2"/>
      <x:c r="J216" s="2"/>
      <x:c r="K216" s="2"/>
      <x:c r="L216" s="2"/>
      <x:c r="M216" s="2"/>
      <x:c r="N216" s="2"/>
      <x:c r="O216" s="2"/>
      <x:c r="P216" s="2"/>
      <x:c r="Q216" s="2"/>
      <x:c r="R216" s="2"/>
      <x:c r="S216" s="2"/>
      <x:c r="T216" s="2"/>
      <x:c r="U216" s="2"/>
      <x:c r="V216" s="2"/>
      <x:c r="W216" s="2"/>
      <x:c r="X216" s="2"/>
      <x:c r="Y216" s="2"/>
      <x:c r="Z216" s="2"/>
      <x:c r="AA216" s="2"/>
      <x:c r="AB216" s="2"/>
      <x:c r="AC216" s="2"/>
      <x:c r="AD216" s="2"/>
    </x:row>
    <x:row r="217" ht="22" customHeight="1">
      <x:c r="A217" s="1"/>
      <x:c r="B217" s="1"/>
      <x:c r="C217" s="2"/>
      <x:c r="D217" s="2"/>
      <x:c r="E217" s="2"/>
      <x:c r="F217" s="2"/>
      <x:c r="G217" s="2"/>
      <x:c r="H217" s="2"/>
      <x:c r="I217" s="2"/>
      <x:c r="J217" s="2"/>
      <x:c r="K217" s="2"/>
      <x:c r="L217" s="2"/>
      <x:c r="M217" s="2"/>
      <x:c r="N217" s="2"/>
      <x:c r="O217" s="2"/>
      <x:c r="P217" s="2"/>
      <x:c r="Q217" s="2"/>
      <x:c r="R217" s="2"/>
      <x:c r="S217" s="2"/>
      <x:c r="T217" s="2"/>
      <x:c r="U217" s="2"/>
      <x:c r="V217" s="2"/>
      <x:c r="W217" s="2"/>
      <x:c r="X217" s="2"/>
      <x:c r="Y217" s="2"/>
      <x:c r="Z217" s="2"/>
      <x:c r="AA217" s="2"/>
      <x:c r="AB217" s="2"/>
      <x:c r="AC217" s="2"/>
      <x:c r="AD217" s="2"/>
    </x:row>
    <x:row r="218" ht="22" customHeight="1">
      <x:c r="A218" s="1"/>
      <x:c r="B218" s="1"/>
      <x:c r="C218" s="2"/>
      <x:c r="D218" s="2"/>
      <x:c r="E218" s="2"/>
      <x:c r="F218" s="2"/>
      <x:c r="G218" s="2"/>
      <x:c r="H218" s="2"/>
      <x:c r="I218" s="2"/>
      <x:c r="J218" s="2"/>
      <x:c r="K218" s="2"/>
      <x:c r="L218" s="2"/>
      <x:c r="M218" s="2"/>
      <x:c r="N218" s="2"/>
      <x:c r="O218" s="2"/>
      <x:c r="P218" s="2"/>
      <x:c r="Q218" s="2"/>
      <x:c r="R218" s="2"/>
      <x:c r="S218" s="2"/>
      <x:c r="T218" s="2"/>
      <x:c r="U218" s="2"/>
      <x:c r="V218" s="2"/>
      <x:c r="W218" s="2"/>
      <x:c r="X218" s="2"/>
      <x:c r="Y218" s="2"/>
      <x:c r="Z218" s="2"/>
      <x:c r="AA218" s="2"/>
      <x:c r="AB218" s="2"/>
      <x:c r="AC218" s="2"/>
      <x:c r="AD218" s="2"/>
    </x:row>
    <x:row r="219" ht="22" customHeight="1">
      <x:c r="A219" s="1"/>
      <x:c r="B219" s="1"/>
      <x:c r="C219" s="2"/>
      <x:c r="D219" s="2"/>
      <x:c r="E219" s="2"/>
      <x:c r="F219" s="2"/>
      <x:c r="G219" s="2"/>
      <x:c r="H219" s="2"/>
      <x:c r="I219" s="2"/>
      <x:c r="J219" s="2"/>
      <x:c r="K219" s="2"/>
      <x:c r="L219" s="2"/>
      <x:c r="M219" s="2"/>
      <x:c r="N219" s="2"/>
      <x:c r="O219" s="2"/>
      <x:c r="P219" s="2"/>
      <x:c r="Q219" s="2"/>
      <x:c r="R219" s="2"/>
      <x:c r="S219" s="2"/>
      <x:c r="T219" s="2"/>
      <x:c r="U219" s="2"/>
      <x:c r="V219" s="2"/>
      <x:c r="W219" s="2"/>
      <x:c r="X219" s="2"/>
      <x:c r="Y219" s="2"/>
      <x:c r="Z219" s="2"/>
      <x:c r="AA219" s="2"/>
      <x:c r="AB219" s="2"/>
      <x:c r="AC219" s="2"/>
      <x:c r="AD219" s="2"/>
    </x:row>
    <x:row r="220" ht="22" customHeight="1">
      <x:c r="A220" s="1"/>
      <x:c r="B220" s="1"/>
      <x:c r="C220" s="2"/>
      <x:c r="D220" s="2"/>
      <x:c r="E220" s="2"/>
      <x:c r="F220" s="2"/>
      <x:c r="G220" s="2"/>
      <x:c r="H220" s="2"/>
      <x:c r="I220" s="2"/>
      <x:c r="J220" s="2"/>
      <x:c r="K220" s="2"/>
      <x:c r="L220" s="2"/>
      <x:c r="M220" s="2"/>
      <x:c r="N220" s="2"/>
      <x:c r="O220" s="2"/>
      <x:c r="P220" s="2"/>
      <x:c r="Q220" s="2"/>
      <x:c r="R220" s="2"/>
      <x:c r="S220" s="2"/>
      <x:c r="T220" s="2"/>
      <x:c r="U220" s="2"/>
      <x:c r="V220" s="2"/>
      <x:c r="W220" s="2"/>
      <x:c r="X220" s="2"/>
      <x:c r="Y220" s="2"/>
      <x:c r="Z220" s="2"/>
      <x:c r="AA220" s="2"/>
      <x:c r="AB220" s="2"/>
      <x:c r="AC220" s="2"/>
      <x:c r="AD220" s="2"/>
    </x:row>
    <x:row r="221" ht="22" customHeight="1">
      <x:c r="A221" s="1"/>
      <x:c r="B221" s="1"/>
      <x:c r="C221" s="2"/>
      <x:c r="D221" s="2"/>
      <x:c r="E221" s="2"/>
      <x:c r="F221" s="2"/>
      <x:c r="G221" s="2"/>
      <x:c r="H221" s="2"/>
      <x:c r="I221" s="2"/>
      <x:c r="J221" s="2"/>
      <x:c r="K221" s="2"/>
      <x:c r="L221" s="2"/>
      <x:c r="M221" s="2"/>
      <x:c r="N221" s="2"/>
      <x:c r="O221" s="2"/>
      <x:c r="P221" s="2"/>
      <x:c r="Q221" s="2"/>
      <x:c r="R221" s="2"/>
      <x:c r="S221" s="2"/>
      <x:c r="T221" s="2"/>
      <x:c r="U221" s="2"/>
      <x:c r="V221" s="2"/>
      <x:c r="W221" s="2"/>
      <x:c r="X221" s="2"/>
      <x:c r="Y221" s="2"/>
      <x:c r="Z221" s="2"/>
      <x:c r="AA221" s="2"/>
      <x:c r="AB221" s="2"/>
      <x:c r="AC221" s="2"/>
      <x:c r="AD221" s="2"/>
    </x:row>
    <x:row r="222" ht="22" customHeight="1">
      <x:c r="A222" s="1"/>
      <x:c r="B222" s="1"/>
      <x:c r="C222" s="2"/>
      <x:c r="D222" s="2"/>
      <x:c r="E222" s="2"/>
      <x:c r="F222" s="2"/>
      <x:c r="G222" s="2"/>
      <x:c r="H222" s="2"/>
      <x:c r="I222" s="2"/>
      <x:c r="J222" s="2"/>
      <x:c r="K222" s="2"/>
      <x:c r="L222" s="2"/>
      <x:c r="M222" s="2"/>
      <x:c r="N222" s="2"/>
      <x:c r="O222" s="2"/>
      <x:c r="P222" s="2"/>
      <x:c r="Q222" s="2"/>
      <x:c r="R222" s="2"/>
      <x:c r="S222" s="2"/>
      <x:c r="T222" s="2"/>
      <x:c r="U222" s="2"/>
      <x:c r="V222" s="2"/>
      <x:c r="W222" s="2"/>
      <x:c r="X222" s="2"/>
      <x:c r="Y222" s="2"/>
      <x:c r="Z222" s="2"/>
      <x:c r="AA222" s="2"/>
      <x:c r="AB222" s="2"/>
      <x:c r="AC222" s="2"/>
      <x:c r="AD222" s="2"/>
    </x:row>
    <x:row r="223" ht="22" customHeight="1">
      <x:c r="A223" s="1"/>
      <x:c r="B223" s="1"/>
      <x:c r="C223" s="2"/>
      <x:c r="D223" s="2"/>
      <x:c r="E223" s="2"/>
      <x:c r="F223" s="2"/>
      <x:c r="G223" s="2"/>
      <x:c r="H223" s="2"/>
      <x:c r="I223" s="2"/>
      <x:c r="J223" s="2"/>
      <x:c r="K223" s="2"/>
      <x:c r="L223" s="2"/>
      <x:c r="M223" s="2"/>
      <x:c r="N223" s="2"/>
      <x:c r="O223" s="2"/>
      <x:c r="P223" s="2"/>
      <x:c r="Q223" s="2"/>
      <x:c r="R223" s="2"/>
      <x:c r="S223" s="2"/>
      <x:c r="T223" s="2"/>
      <x:c r="U223" s="2"/>
      <x:c r="V223" s="2"/>
      <x:c r="W223" s="2"/>
      <x:c r="X223" s="2"/>
      <x:c r="Y223" s="2"/>
      <x:c r="Z223" s="2"/>
      <x:c r="AA223" s="2"/>
      <x:c r="AB223" s="2"/>
      <x:c r="AC223" s="2"/>
      <x:c r="AD223" s="2"/>
    </x:row>
    <x:row r="224" ht="22" customHeight="1">
      <x:c r="A224" s="1"/>
      <x:c r="B224" s="1"/>
      <x:c r="C224" s="2"/>
      <x:c r="D224" s="2"/>
      <x:c r="E224" s="2"/>
      <x:c r="F224" s="2"/>
      <x:c r="G224" s="2"/>
      <x:c r="H224" s="2"/>
      <x:c r="I224" s="2"/>
      <x:c r="J224" s="2"/>
      <x:c r="K224" s="2"/>
      <x:c r="L224" s="2"/>
      <x:c r="M224" s="2"/>
      <x:c r="N224" s="2"/>
      <x:c r="O224" s="2"/>
      <x:c r="P224" s="2"/>
      <x:c r="Q224" s="2"/>
      <x:c r="R224" s="2"/>
      <x:c r="S224" s="2"/>
      <x:c r="T224" s="2"/>
      <x:c r="U224" s="2"/>
      <x:c r="V224" s="2"/>
      <x:c r="W224" s="2"/>
      <x:c r="X224" s="2"/>
      <x:c r="Y224" s="2"/>
      <x:c r="Z224" s="2"/>
      <x:c r="AA224" s="2"/>
      <x:c r="AB224" s="2"/>
      <x:c r="AC224" s="2"/>
      <x:c r="AD224" s="2"/>
    </x:row>
    <x:row r="225" ht="22" customHeight="1">
      <x:c r="A225" s="1"/>
      <x:c r="B225" s="1"/>
      <x:c r="C225" s="2"/>
      <x:c r="D225" s="2"/>
      <x:c r="E225" s="2"/>
      <x:c r="F225" s="2"/>
      <x:c r="G225" s="2"/>
      <x:c r="H225" s="2"/>
      <x:c r="I225" s="2"/>
      <x:c r="J225" s="2"/>
      <x:c r="K225" s="2"/>
      <x:c r="L225" s="2"/>
      <x:c r="M225" s="2"/>
      <x:c r="N225" s="2"/>
      <x:c r="O225" s="2"/>
      <x:c r="P225" s="2"/>
      <x:c r="Q225" s="2"/>
      <x:c r="R225" s="2"/>
      <x:c r="S225" s="2"/>
      <x:c r="T225" s="2"/>
      <x:c r="U225" s="2"/>
      <x:c r="V225" s="2"/>
      <x:c r="W225" s="2"/>
      <x:c r="X225" s="2"/>
      <x:c r="Y225" s="2"/>
      <x:c r="Z225" s="2"/>
      <x:c r="AA225" s="2"/>
      <x:c r="AB225" s="2"/>
      <x:c r="AC225" s="2"/>
      <x:c r="AD225" s="2"/>
    </x:row>
    <x:row r="226" ht="22" customHeight="1">
      <x:c r="A226" s="1"/>
      <x:c r="B226" s="1"/>
      <x:c r="C226" s="2"/>
      <x:c r="D226" s="2"/>
      <x:c r="E226" s="2"/>
      <x:c r="F226" s="2"/>
      <x:c r="G226" s="2"/>
      <x:c r="H226" s="2"/>
      <x:c r="I226" s="2"/>
      <x:c r="J226" s="2"/>
      <x:c r="K226" s="2"/>
      <x:c r="L226" s="2"/>
      <x:c r="M226" s="2"/>
      <x:c r="N226" s="2"/>
      <x:c r="O226" s="2"/>
      <x:c r="P226" s="2"/>
      <x:c r="Q226" s="2"/>
      <x:c r="R226" s="2"/>
      <x:c r="S226" s="2"/>
      <x:c r="T226" s="2"/>
      <x:c r="U226" s="2"/>
      <x:c r="V226" s="2"/>
      <x:c r="W226" s="2"/>
      <x:c r="X226" s="2"/>
      <x:c r="Y226" s="2"/>
      <x:c r="Z226" s="2"/>
      <x:c r="AA226" s="2"/>
      <x:c r="AB226" s="2"/>
      <x:c r="AC226" s="2"/>
      <x:c r="AD226" s="2"/>
    </x:row>
    <x:row r="227" ht="22" customHeight="1">
      <x:c r="A227" s="1"/>
      <x:c r="B227" s="1"/>
      <x:c r="C227" s="2"/>
      <x:c r="D227" s="2"/>
      <x:c r="E227" s="2"/>
      <x:c r="F227" s="2"/>
      <x:c r="G227" s="2"/>
      <x:c r="H227" s="2"/>
      <x:c r="I227" s="2"/>
      <x:c r="J227" s="2"/>
      <x:c r="K227" s="2"/>
      <x:c r="L227" s="2"/>
      <x:c r="M227" s="2"/>
      <x:c r="N227" s="2"/>
      <x:c r="O227" s="2"/>
      <x:c r="P227" s="2"/>
      <x:c r="Q227" s="2"/>
      <x:c r="R227" s="2"/>
      <x:c r="S227" s="2"/>
      <x:c r="T227" s="2"/>
      <x:c r="U227" s="2"/>
      <x:c r="V227" s="2"/>
      <x:c r="W227" s="2"/>
      <x:c r="X227" s="2"/>
      <x:c r="Y227" s="2"/>
      <x:c r="Z227" s="2"/>
      <x:c r="AA227" s="2"/>
      <x:c r="AB227" s="2"/>
      <x:c r="AC227" s="2"/>
      <x:c r="AD227" s="2"/>
    </x:row>
    <x:row r="228" ht="22" customHeight="1">
      <x:c r="A228" s="1"/>
      <x:c r="B228" s="1"/>
      <x:c r="C228" s="2"/>
      <x:c r="D228" s="2"/>
      <x:c r="E228" s="2"/>
      <x:c r="F228" s="2"/>
      <x:c r="G228" s="2"/>
      <x:c r="H228" s="2"/>
      <x:c r="I228" s="2"/>
      <x:c r="J228" s="2"/>
      <x:c r="K228" s="2"/>
      <x:c r="L228" s="2"/>
      <x:c r="M228" s="2"/>
      <x:c r="N228" s="2"/>
      <x:c r="O228" s="2"/>
      <x:c r="P228" s="2"/>
      <x:c r="Q228" s="2"/>
      <x:c r="R228" s="2"/>
      <x:c r="S228" s="2"/>
      <x:c r="T228" s="2"/>
      <x:c r="U228" s="2"/>
      <x:c r="V228" s="2"/>
      <x:c r="W228" s="2"/>
      <x:c r="X228" s="2"/>
      <x:c r="Y228" s="2"/>
      <x:c r="Z228" s="2"/>
      <x:c r="AA228" s="2"/>
      <x:c r="AB228" s="2"/>
      <x:c r="AC228" s="2"/>
      <x:c r="AD228" s="2"/>
    </x:row>
    <x:row r="229" ht="22" customHeight="1">
      <x:c r="A229" s="1"/>
      <x:c r="B229" s="1"/>
      <x:c r="C229" s="2"/>
      <x:c r="D229" s="2"/>
      <x:c r="E229" s="2"/>
      <x:c r="F229" s="2"/>
      <x:c r="G229" s="2"/>
      <x:c r="H229" s="2"/>
      <x:c r="I229" s="2"/>
      <x:c r="J229" s="2"/>
      <x:c r="K229" s="2"/>
      <x:c r="L229" s="2"/>
      <x:c r="M229" s="2"/>
      <x:c r="N229" s="2"/>
      <x:c r="O229" s="2"/>
      <x:c r="P229" s="2"/>
      <x:c r="Q229" s="2"/>
      <x:c r="R229" s="2"/>
      <x:c r="S229" s="2"/>
      <x:c r="T229" s="2"/>
      <x:c r="U229" s="2"/>
      <x:c r="V229" s="2"/>
      <x:c r="W229" s="2"/>
      <x:c r="X229" s="2"/>
      <x:c r="Y229" s="2"/>
      <x:c r="Z229" s="2"/>
      <x:c r="AA229" s="2"/>
      <x:c r="AB229" s="2"/>
      <x:c r="AC229" s="2"/>
      <x:c r="AD229" s="2"/>
    </x:row>
    <x:row r="230" ht="22" customHeight="1">
      <x:c r="A230" s="1"/>
      <x:c r="B230" s="1"/>
      <x:c r="C230" s="2"/>
      <x:c r="D230" s="2"/>
      <x:c r="E230" s="2"/>
      <x:c r="F230" s="2"/>
      <x:c r="G230" s="2"/>
      <x:c r="H230" s="2"/>
      <x:c r="I230" s="2"/>
      <x:c r="J230" s="2"/>
      <x:c r="K230" s="2"/>
      <x:c r="L230" s="2"/>
      <x:c r="M230" s="2"/>
      <x:c r="N230" s="2"/>
      <x:c r="O230" s="2"/>
      <x:c r="P230" s="2"/>
      <x:c r="Q230" s="2"/>
      <x:c r="R230" s="2"/>
      <x:c r="S230" s="2"/>
      <x:c r="T230" s="2"/>
      <x:c r="U230" s="2"/>
      <x:c r="V230" s="2"/>
      <x:c r="W230" s="2"/>
      <x:c r="X230" s="2"/>
      <x:c r="Y230" s="2"/>
      <x:c r="Z230" s="2"/>
      <x:c r="AA230" s="2"/>
      <x:c r="AB230" s="2"/>
      <x:c r="AC230" s="2"/>
      <x:c r="AD230" s="2"/>
    </x:row>
  </x:sheetData>
  <x:conditionalFormatting sqref="AC7:AD16">
    <x:cfRule type="containsText" dxfId="3" priority="1" operator="containsText" text="Missing"/>
    <x:cfRule type="containsText" dxfId="4" priority="2" operator="containsText" text="Unpriced"/>
    <x:cfRule type="containsText" dxfId="5" priority="3" operator="containsText" text="Invalid"/>
  </x:conditionalFormatting>
  <x:dataValidations count="3">
    <x:dataValidation type="list" sqref="AB7:AB16">
      <x:formula1>"Yes,No"</x:formula1>
    </x:dataValidation>
    <x:dataValidation type="list" sqref="X7:X16">
      <x:formula1>"Investigate,Price,Protect,Walk"</x:formula1>
    </x:dataValidation>
    <x:dataValidation type="list" sqref="Y7:Y16">
      <x:formula1>"Preserve,Protect,Standardize,Combine,Retire"</x:formula1>
    </x:dataValidation>
  </x:dataValidations>
  <x:pageMargins left="0.7" right="0.7" top="0.75" bottom="0.75" header="0.3" footer="0.3"/>
  <x:tableParts count="1">
    <x:tablePart xmlns:r="http://schemas.openxmlformats.org/officeDocument/2006/relationships" r:id="R726b1a9ea6f84040"/>
  </x:tableParts>
</x:worksheet>
</file>

<file path=xl/worksheets/sheet5.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0" hidden="0" customWidth="1"/>
    <x:col min="4" max="4" width="10" hidden="0" customWidth="1"/>
    <x:col min="5" max="5" width="27" hidden="0" customWidth="1"/>
    <x:col min="6" max="6" width="27"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36" hidden="0" customWidth="1"/>
  </x:cols>
  <x:sheetData>
    <x:row r="1" ht="22"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row>
    <x:row r="2" ht="22" customHeight="1">
      <x:c r="A2" s="1"/>
      <x:c r="B2" s="1"/>
      <x:c r="C2" s="3" t="str">
        <x:v>Delivery</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row>
    <x:row r="3" ht="22" customHeight="1">
      <x:c r="A3" s="1"/>
      <x:c r="B3" s="1"/>
      <x:c r="C3" s="4" t="str">
        <x:v>USD thousands. Year 0 = close. Enter actual benefits and all cash costs separately. Positive variances are favorable.</x:v>
      </x:c>
      <x:c r="D3" s="2"/>
      <x:c r="E3" s="2"/>
      <x:c r="F3" s="2"/>
      <x:c r="G3" s="2"/>
      <x:c r="H3" s="2"/>
      <x:c r="I3" s="2"/>
      <x:c r="J3" s="2"/>
      <x:c r="K3" s="2"/>
      <x:c r="L3" s="2"/>
      <x:c r="M3" s="2"/>
      <x:c r="N3" s="2"/>
      <x:c r="O3" s="2"/>
      <x:c r="P3" s="2"/>
      <x:c r="Q3" s="2"/>
      <x:c r="R3" s="2"/>
      <x:c r="S3" s="2"/>
      <x:c r="T3" s="2"/>
      <x:c r="U3" s="2"/>
      <x:c r="V3" s="2"/>
      <x:c r="W3" s="2"/>
      <x:c r="X3" s="2"/>
      <x:c r="Y3" s="2"/>
      <x:c r="Z3" s="2"/>
      <x:c r="AA3" s="2"/>
      <x:c r="AB3" s="2"/>
      <x:c r="AC3" s="2"/>
      <x:c r="AD3" s="2"/>
    </x:row>
    <x:row r="4" ht="22" customHeight="1">
      <x:c r="A4" s="1"/>
      <x:c r="B4" s="1"/>
      <x:c r="C4" s="2"/>
      <x:c r="D4" s="2"/>
      <x:c r="E4" s="2"/>
      <x:c r="F4" s="2"/>
      <x:c r="G4" s="2" t="str">
        <x:v>Case selected</x:v>
      </x:c>
      <x:c r="H4" s="7" t="str">
        <x:f>'Dashboard'!H4</x:f>
        <x:v>Base</x:v>
      </x:c>
      <x:c r="I4" s="2"/>
      <x:c r="J4" s="2"/>
      <x:c r="K4" s="2"/>
      <x:c r="L4" s="2"/>
      <x:c r="M4" s="2"/>
      <x:c r="N4" s="2"/>
      <x:c r="O4" s="2"/>
      <x:c r="P4" s="2"/>
      <x:c r="Q4" s="2"/>
      <x:c r="R4" s="2"/>
      <x:c r="S4" s="2"/>
      <x:c r="T4" s="2"/>
      <x:c r="U4" s="2"/>
      <x:c r="V4" s="2"/>
      <x:c r="W4" s="2"/>
      <x:c r="X4" s="2"/>
      <x:c r="Y4" s="2"/>
      <x:c r="Z4" s="2"/>
      <x:c r="AA4" s="2"/>
      <x:c r="AB4" s="2"/>
      <x:c r="AC4" s="2"/>
      <x:c r="AD4" s="2"/>
    </x:row>
    <x:row r="5" ht="22"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row>
    <x:row r="6" ht="42" customHeight="1">
      <x:c r="A6" s="1"/>
      <x:c r="B6" s="1"/>
      <x:c r="C6" s="11" t="str">
        <x:v>ID</x:v>
      </x:c>
      <x:c r="D6" s="11" t="str">
        <x:v>Year</x:v>
      </x:c>
      <x:c r="E6" s="11" t="str">
        <x:v>Initiative</x:v>
      </x:c>
      <x:c r="F6" s="11" t="str">
        <x:v>Operating owner</x:v>
      </x:c>
      <x:c r="G6" s="11" t="str">
        <x:v>Planned benefit</x:v>
      </x:c>
      <x:c r="H6" s="11" t="str">
        <x:v>Actual benefit</x:v>
      </x:c>
      <x:c r="I6" s="11" t="str">
        <x:v>Benefit variance</x:v>
      </x:c>
      <x:c r="J6" s="11" t="str">
        <x:v>Planned cash cost</x:v>
      </x:c>
      <x:c r="K6" s="11" t="str">
        <x:v>Actual cash cost</x:v>
      </x:c>
      <x:c r="L6" s="11" t="str">
        <x:v>Cost variance</x:v>
      </x:c>
      <x:c r="M6" s="11" t="str">
        <x:v>Planned net cash</x:v>
      </x:c>
      <x:c r="N6" s="11" t="str">
        <x:v>Actual net cash</x:v>
      </x:c>
      <x:c r="O6" s="11" t="str">
        <x:v>Net variance</x:v>
      </x:c>
      <x:c r="P6" s="11" t="str">
        <x:v>Next action / decision</x:v>
      </x:c>
      <x:c r="Q6" s="2"/>
      <x:c r="R6" s="2"/>
      <x:c r="S6" s="2"/>
      <x:c r="T6" s="2"/>
      <x:c r="U6" s="2"/>
      <x:c r="V6" s="2"/>
      <x:c r="W6" s="2"/>
      <x:c r="X6" s="2"/>
      <x:c r="Y6" s="2"/>
      <x:c r="Z6" s="2"/>
      <x:c r="AA6" s="2"/>
      <x:c r="AB6" s="2"/>
      <x:c r="AC6" s="2"/>
      <x:c r="AD6" s="2"/>
    </x:row>
    <x:row r="7" ht="38" customHeight="1">
      <x:c r="A7" s="1"/>
      <x:c r="B7" s="1"/>
      <x:c r="C7" s="2" t="str">
        <x:v>S01</x:v>
      </x:c>
      <x:c r="D7" s="2" t="n">
        <x:v>0</x:v>
      </x:c>
      <x:c r="E7" s="50" t="str">
        <x:f>IF(COUNTIFS('Initiatives'!$C$7:$C$16,$C7)&lt;&gt;1,"Invalid ID",IF(INDEX('Initiatives'!$AB$7:$AB$16,MATCH($C7,'Initiatives'!$C$7:$C$16,0))="No","Excluded",IF(INDEX('Initiatives'!$D$7:$D$16,MATCH($C7,'Initiatives'!$C$7:$C$16,0))="","Missing input",INDEX('Initiatives'!$D$7:$D$16,MATCH($C7,'Initiatives'!$C$7:$C$16,0)))))</x:f>
        <x:v>Cross-sell existing customers</x:v>
      </x:c>
      <x:c r="F7" s="50" t="str">
        <x:f>IF(COUNTIFS('Initiatives'!$C$7:$C$16,$C7)&lt;&gt;1,"Invalid ID",IF(INDEX('Initiatives'!$AB$7:$AB$16,MATCH($C7,'Initiatives'!$C$7:$C$16,0))="No","Excluded",IF(INDEX('Initiatives'!$R$7:$R$16,MATCH($C7,'Initiatives'!$C$7:$C$16,0))="","Missing input",INDEX('Initiatives'!$R$7:$R$16,MATCH($C7,'Initiatives'!$C$7:$C$16,0)))))</x:f>
        <x:v>Chief revenue officer</x:v>
      </x:c>
      <x:c r="G7" s="39" t="n">
        <x:f>INDEX('Cash Flow'!$D$25:$I$204,(MATCH($C7,'Cash Flow'!$L$7:$L$16,0)-1)*18+6,$D7+1)</x:f>
        <x:v>0</x:v>
      </x:c>
      <x:c r="H7" s="15"/>
      <x:c r="I7" s="37" t="str">
        <x:f>IF(COUNT(G7:H7)=2,H7-G7,"n.a.")</x:f>
        <x:v>n.a.</x:v>
      </x:c>
      <x:c r="J7" s="37" t="n">
        <x:f>IF(COUNT(G7,M7)=2,G7-M7,"n.a.")</x:f>
        <x:v>380</x:v>
      </x:c>
      <x:c r="K7" s="15"/>
      <x:c r="L7" s="37" t="str">
        <x:f>IF(COUNT(J7:K7)=2,J7-K7,"n.a.")</x:f>
        <x:v>n.a.</x:v>
      </x:c>
      <x:c r="M7" s="39" t="n">
        <x:f>INDEX('Cash Flow'!$D$25:$I$204,(MATCH($C7,'Cash Flow'!$L$7:$L$16,0)-1)*18+13,$D7+1)</x:f>
        <x:v>-380</x:v>
      </x:c>
      <x:c r="N7" s="37" t="str">
        <x:f>IF(COUNT(H7,K7)=2,H7-K7,"n.a.")</x:f>
        <x:v>n.a.</x:v>
      </x:c>
      <x:c r="O7" s="37" t="str">
        <x:f>IF(COUNT(M7:N7)=2,N7-M7,"n.a.")</x:f>
        <x:v>n.a.</x:v>
      </x:c>
      <x:c r="P7" s="5"/>
      <x:c r="Q7" s="2"/>
      <x:c r="R7" s="2"/>
      <x:c r="S7" s="2"/>
      <x:c r="T7" s="2"/>
      <x:c r="U7" s="2"/>
      <x:c r="V7" s="2"/>
      <x:c r="W7" s="2"/>
      <x:c r="X7" s="2"/>
      <x:c r="Y7" s="2"/>
      <x:c r="Z7" s="2"/>
      <x:c r="AA7" s="2"/>
      <x:c r="AB7" s="2"/>
      <x:c r="AC7" s="2"/>
      <x:c r="AD7" s="2"/>
    </x:row>
    <x:row r="8" ht="38" customHeight="1">
      <x:c r="A8" s="1"/>
      <x:c r="B8" s="1"/>
      <x:c r="C8" s="2" t="str">
        <x:v>S01</x:v>
      </x:c>
      <x:c r="D8" s="2" t="n">
        <x:v>1</x:v>
      </x:c>
      <x:c r="E8" s="50" t="str">
        <x:f>IF(COUNTIFS('Initiatives'!$C$7:$C$16,$C8)&lt;&gt;1,"Invalid ID",IF(INDEX('Initiatives'!$AB$7:$AB$16,MATCH($C8,'Initiatives'!$C$7:$C$16,0))="No","Excluded",IF(INDEX('Initiatives'!$D$7:$D$16,MATCH($C8,'Initiatives'!$C$7:$C$16,0))="","Missing input",INDEX('Initiatives'!$D$7:$D$16,MATCH($C8,'Initiatives'!$C$7:$C$16,0)))))</x:f>
        <x:v>Cross-sell existing customers</x:v>
      </x:c>
      <x:c r="F8" s="50" t="str">
        <x:f>IF(COUNTIFS('Initiatives'!$C$7:$C$16,$C8)&lt;&gt;1,"Invalid ID",IF(INDEX('Initiatives'!$AB$7:$AB$16,MATCH($C8,'Initiatives'!$C$7:$C$16,0))="No","Excluded",IF(INDEX('Initiatives'!$R$7:$R$16,MATCH($C8,'Initiatives'!$C$7:$C$16,0))="","Missing input",INDEX('Initiatives'!$R$7:$R$16,MATCH($C8,'Initiatives'!$C$7:$C$16,0)))))</x:f>
        <x:v>Chief revenue officer</x:v>
      </x:c>
      <x:c r="G8" s="39" t="n">
        <x:f>INDEX('Cash Flow'!$D$25:$I$204,(MATCH($C8,'Cash Flow'!$L$7:$L$16,0)-1)*18+6,$D8+1)</x:f>
        <x:v>36</x:v>
      </x:c>
      <x:c r="H8" s="15"/>
      <x:c r="I8" s="37" t="str">
        <x:f>IF(COUNT(G8:H8)=2,H8-G8,"n.a.")</x:f>
        <x:v>n.a.</x:v>
      </x:c>
      <x:c r="J8" s="37" t="n">
        <x:f>IF(COUNT(G8,M8)=2,G8-M8,"n.a.")</x:f>
        <x:v>100</x:v>
      </x:c>
      <x:c r="K8" s="15"/>
      <x:c r="L8" s="37" t="str">
        <x:f>IF(COUNT(J8:K8)=2,J8-K8,"n.a.")</x:f>
        <x:v>n.a.</x:v>
      </x:c>
      <x:c r="M8" s="39" t="n">
        <x:f>INDEX('Cash Flow'!$D$25:$I$204,(MATCH($C8,'Cash Flow'!$L$7:$L$16,0)-1)*18+13,$D8+1)</x:f>
        <x:v>-64</x:v>
      </x:c>
      <x:c r="N8" s="37" t="str">
        <x:f>IF(COUNT(H8,K8)=2,H8-K8,"n.a.")</x:f>
        <x:v>n.a.</x:v>
      </x:c>
      <x:c r="O8" s="37" t="str">
        <x:f>IF(COUNT(M8:N8)=2,N8-M8,"n.a.")</x:f>
        <x:v>n.a.</x:v>
      </x:c>
      <x:c r="P8" s="5"/>
      <x:c r="Q8" s="2"/>
      <x:c r="R8" s="2"/>
      <x:c r="S8" s="2"/>
      <x:c r="T8" s="2"/>
      <x:c r="U8" s="2"/>
      <x:c r="V8" s="2"/>
      <x:c r="W8" s="2"/>
      <x:c r="X8" s="2"/>
      <x:c r="Y8" s="2"/>
      <x:c r="Z8" s="2"/>
      <x:c r="AA8" s="2"/>
      <x:c r="AB8" s="2"/>
      <x:c r="AC8" s="2"/>
      <x:c r="AD8" s="2"/>
    </x:row>
    <x:row r="9" ht="38" customHeight="1">
      <x:c r="A9" s="1"/>
      <x:c r="B9" s="1"/>
      <x:c r="C9" s="2" t="str">
        <x:v>S01</x:v>
      </x:c>
      <x:c r="D9" s="2" t="n">
        <x:v>2</x:v>
      </x:c>
      <x:c r="E9" s="50" t="str">
        <x:f>IF(COUNTIFS('Initiatives'!$C$7:$C$16,$C9)&lt;&gt;1,"Invalid ID",IF(INDEX('Initiatives'!$AB$7:$AB$16,MATCH($C9,'Initiatives'!$C$7:$C$16,0))="No","Excluded",IF(INDEX('Initiatives'!$D$7:$D$16,MATCH($C9,'Initiatives'!$C$7:$C$16,0))="","Missing input",INDEX('Initiatives'!$D$7:$D$16,MATCH($C9,'Initiatives'!$C$7:$C$16,0)))))</x:f>
        <x:v>Cross-sell existing customers</x:v>
      </x:c>
      <x:c r="F9" s="50" t="str">
        <x:f>IF(COUNTIFS('Initiatives'!$C$7:$C$16,$C9)&lt;&gt;1,"Invalid ID",IF(INDEX('Initiatives'!$AB$7:$AB$16,MATCH($C9,'Initiatives'!$C$7:$C$16,0))="No","Excluded",IF(INDEX('Initiatives'!$R$7:$R$16,MATCH($C9,'Initiatives'!$C$7:$C$16,0))="","Missing input",INDEX('Initiatives'!$R$7:$R$16,MATCH($C9,'Initiatives'!$C$7:$C$16,0)))))</x:f>
        <x:v>Chief revenue officer</x:v>
      </x:c>
      <x:c r="G9" s="39" t="n">
        <x:f>INDEX('Cash Flow'!$D$25:$I$204,(MATCH($C9,'Cash Flow'!$L$7:$L$16,0)-1)*18+6,$D9+1)</x:f>
        <x:v>252</x:v>
      </x:c>
      <x:c r="H9" s="15"/>
      <x:c r="I9" s="37" t="str">
        <x:f>IF(COUNT(G9:H9)=2,H9-G9,"n.a.")</x:f>
        <x:v>n.a.</x:v>
      </x:c>
      <x:c r="J9" s="37" t="n">
        <x:f>IF(COUNT(G9,M9)=2,G9-M9,"n.a.")</x:f>
        <x:v>138</x:v>
      </x:c>
      <x:c r="K9" s="15"/>
      <x:c r="L9" s="37" t="str">
        <x:f>IF(COUNT(J9:K9)=2,J9-K9,"n.a.")</x:f>
        <x:v>n.a.</x:v>
      </x:c>
      <x:c r="M9" s="39" t="n">
        <x:f>INDEX('Cash Flow'!$D$25:$I$204,(MATCH($C9,'Cash Flow'!$L$7:$L$16,0)-1)*18+13,$D9+1)</x:f>
        <x:v>114</x:v>
      </x:c>
      <x:c r="N9" s="37" t="str">
        <x:f>IF(COUNT(H9,K9)=2,H9-K9,"n.a.")</x:f>
        <x:v>n.a.</x:v>
      </x:c>
      <x:c r="O9" s="37" t="str">
        <x:f>IF(COUNT(M9:N9)=2,N9-M9,"n.a.")</x:f>
        <x:v>n.a.</x:v>
      </x:c>
      <x:c r="P9" s="5"/>
      <x:c r="Q9" s="2"/>
      <x:c r="R9" s="2"/>
      <x:c r="S9" s="2"/>
      <x:c r="T9" s="2"/>
      <x:c r="U9" s="2"/>
      <x:c r="V9" s="2"/>
      <x:c r="W9" s="2"/>
      <x:c r="X9" s="2"/>
      <x:c r="Y9" s="2"/>
      <x:c r="Z9" s="2"/>
      <x:c r="AA9" s="2"/>
      <x:c r="AB9" s="2"/>
      <x:c r="AC9" s="2"/>
      <x:c r="AD9" s="2"/>
    </x:row>
    <x:row r="10" ht="38" customHeight="1">
      <x:c r="A10" s="1"/>
      <x:c r="B10" s="1"/>
      <x:c r="C10" s="2" t="str">
        <x:v>S01</x:v>
      </x:c>
      <x:c r="D10" s="2" t="n">
        <x:v>3</x:v>
      </x:c>
      <x:c r="E10" s="50" t="str">
        <x:f>IF(COUNTIFS('Initiatives'!$C$7:$C$16,$C10)&lt;&gt;1,"Invalid ID",IF(INDEX('Initiatives'!$AB$7:$AB$16,MATCH($C10,'Initiatives'!$C$7:$C$16,0))="No","Excluded",IF(INDEX('Initiatives'!$D$7:$D$16,MATCH($C10,'Initiatives'!$C$7:$C$16,0))="","Missing input",INDEX('Initiatives'!$D$7:$D$16,MATCH($C10,'Initiatives'!$C$7:$C$16,0)))))</x:f>
        <x:v>Cross-sell existing customers</x:v>
      </x:c>
      <x:c r="F10" s="50" t="str">
        <x:f>IF(COUNTIFS('Initiatives'!$C$7:$C$16,$C10)&lt;&gt;1,"Invalid ID",IF(INDEX('Initiatives'!$AB$7:$AB$16,MATCH($C10,'Initiatives'!$C$7:$C$16,0))="No","Excluded",IF(INDEX('Initiatives'!$R$7:$R$16,MATCH($C10,'Initiatives'!$C$7:$C$16,0))="","Missing input",INDEX('Initiatives'!$R$7:$R$16,MATCH($C10,'Initiatives'!$C$7:$C$16,0)))))</x:f>
        <x:v>Chief revenue officer</x:v>
      </x:c>
      <x:c r="G10" s="39" t="n">
        <x:f>INDEX('Cash Flow'!$D$25:$I$204,(MATCH($C10,'Cash Flow'!$L$7:$L$16,0)-1)*18+6,$D10+1)</x:f>
        <x:v>288</x:v>
      </x:c>
      <x:c r="H10" s="15"/>
      <x:c r="I10" s="37" t="str">
        <x:f>IF(COUNT(G10:H10)=2,H10-G10,"n.a.")</x:f>
        <x:v>n.a.</x:v>
      </x:c>
      <x:c r="J10" s="37" t="n">
        <x:f>IF(COUNT(G10,M10)=2,G10-M10,"n.a.")</x:f>
        <x:v>147</x:v>
      </x:c>
      <x:c r="K10" s="15"/>
      <x:c r="L10" s="37" t="str">
        <x:f>IF(COUNT(J10:K10)=2,J10-K10,"n.a.")</x:f>
        <x:v>n.a.</x:v>
      </x:c>
      <x:c r="M10" s="39" t="n">
        <x:f>INDEX('Cash Flow'!$D$25:$I$204,(MATCH($C10,'Cash Flow'!$L$7:$L$16,0)-1)*18+13,$D10+1)</x:f>
        <x:v>141</x:v>
      </x:c>
      <x:c r="N10" s="37" t="str">
        <x:f>IF(COUNT(H10,K10)=2,H10-K10,"n.a.")</x:f>
        <x:v>n.a.</x:v>
      </x:c>
      <x:c r="O10" s="37" t="str">
        <x:f>IF(COUNT(M10:N10)=2,N10-M10,"n.a.")</x:f>
        <x:v>n.a.</x:v>
      </x:c>
      <x:c r="P10" s="5"/>
      <x:c r="Q10" s="2"/>
      <x:c r="R10" s="2"/>
      <x:c r="S10" s="2"/>
      <x:c r="T10" s="2"/>
      <x:c r="U10" s="2"/>
      <x:c r="V10" s="2"/>
      <x:c r="W10" s="2"/>
      <x:c r="X10" s="2"/>
      <x:c r="Y10" s="2"/>
      <x:c r="Z10" s="2"/>
      <x:c r="AA10" s="2"/>
      <x:c r="AB10" s="2"/>
      <x:c r="AC10" s="2"/>
      <x:c r="AD10" s="2"/>
    </x:row>
    <x:row r="11" ht="38" customHeight="1">
      <x:c r="A11" s="1"/>
      <x:c r="B11" s="1"/>
      <x:c r="C11" s="2" t="str">
        <x:v>S01</x:v>
      </x:c>
      <x:c r="D11" s="2" t="n">
        <x:v>4</x:v>
      </x:c>
      <x:c r="E11" s="50" t="str">
        <x:f>IF(COUNTIFS('Initiatives'!$C$7:$C$16,$C11)&lt;&gt;1,"Invalid ID",IF(INDEX('Initiatives'!$AB$7:$AB$16,MATCH($C11,'Initiatives'!$C$7:$C$16,0))="No","Excluded",IF(INDEX('Initiatives'!$D$7:$D$16,MATCH($C11,'Initiatives'!$C$7:$C$16,0))="","Missing input",INDEX('Initiatives'!$D$7:$D$16,MATCH($C11,'Initiatives'!$C$7:$C$16,0)))))</x:f>
        <x:v>Cross-sell existing customers</x:v>
      </x:c>
      <x:c r="F11" s="50" t="str">
        <x:f>IF(COUNTIFS('Initiatives'!$C$7:$C$16,$C11)&lt;&gt;1,"Invalid ID",IF(INDEX('Initiatives'!$AB$7:$AB$16,MATCH($C11,'Initiatives'!$C$7:$C$16,0))="No","Excluded",IF(INDEX('Initiatives'!$R$7:$R$16,MATCH($C11,'Initiatives'!$C$7:$C$16,0))="","Missing input",INDEX('Initiatives'!$R$7:$R$16,MATCH($C11,'Initiatives'!$C$7:$C$16,0)))))</x:f>
        <x:v>Chief revenue officer</x:v>
      </x:c>
      <x:c r="G11" s="39" t="n">
        <x:f>INDEX('Cash Flow'!$D$25:$I$204,(MATCH($C11,'Cash Flow'!$L$7:$L$16,0)-1)*18+6,$D11+1)</x:f>
        <x:v>288</x:v>
      </x:c>
      <x:c r="H11" s="15"/>
      <x:c r="I11" s="37" t="str">
        <x:f>IF(COUNT(G11:H11)=2,H11-G11,"n.a.")</x:f>
        <x:v>n.a.</x:v>
      </x:c>
      <x:c r="J11" s="37" t="n">
        <x:f>IF(COUNT(G11,M11)=2,G11-M11,"n.a.")</x:f>
        <x:v>147</x:v>
      </x:c>
      <x:c r="K11" s="15"/>
      <x:c r="L11" s="37" t="str">
        <x:f>IF(COUNT(J11:K11)=2,J11-K11,"n.a.")</x:f>
        <x:v>n.a.</x:v>
      </x:c>
      <x:c r="M11" s="39" t="n">
        <x:f>INDEX('Cash Flow'!$D$25:$I$204,(MATCH($C11,'Cash Flow'!$L$7:$L$16,0)-1)*18+13,$D11+1)</x:f>
        <x:v>141</x:v>
      </x:c>
      <x:c r="N11" s="37" t="str">
        <x:f>IF(COUNT(H11,K11)=2,H11-K11,"n.a.")</x:f>
        <x:v>n.a.</x:v>
      </x:c>
      <x:c r="O11" s="37" t="str">
        <x:f>IF(COUNT(M11:N11)=2,N11-M11,"n.a.")</x:f>
        <x:v>n.a.</x:v>
      </x:c>
      <x:c r="P11" s="5"/>
      <x:c r="Q11" s="2"/>
      <x:c r="R11" s="2"/>
      <x:c r="S11" s="2"/>
      <x:c r="T11" s="2"/>
      <x:c r="U11" s="2"/>
      <x:c r="V11" s="2"/>
      <x:c r="W11" s="2"/>
      <x:c r="X11" s="2"/>
      <x:c r="Y11" s="2"/>
      <x:c r="Z11" s="2"/>
      <x:c r="AA11" s="2"/>
      <x:c r="AB11" s="2"/>
      <x:c r="AC11" s="2"/>
      <x:c r="AD11" s="2"/>
    </x:row>
    <x:row r="12" ht="38" customHeight="1">
      <x:c r="A12" s="1"/>
      <x:c r="B12" s="1"/>
      <x:c r="C12" s="2" t="str">
        <x:v>S01</x:v>
      </x:c>
      <x:c r="D12" s="2" t="n">
        <x:v>5</x:v>
      </x:c>
      <x:c r="E12" s="50" t="str">
        <x:f>IF(COUNTIFS('Initiatives'!$C$7:$C$16,$C12)&lt;&gt;1,"Invalid ID",IF(INDEX('Initiatives'!$AB$7:$AB$16,MATCH($C12,'Initiatives'!$C$7:$C$16,0))="No","Excluded",IF(INDEX('Initiatives'!$D$7:$D$16,MATCH($C12,'Initiatives'!$C$7:$C$16,0))="","Missing input",INDEX('Initiatives'!$D$7:$D$16,MATCH($C12,'Initiatives'!$C$7:$C$16,0)))))</x:f>
        <x:v>Cross-sell existing customers</x:v>
      </x:c>
      <x:c r="F12" s="50" t="str">
        <x:f>IF(COUNTIFS('Initiatives'!$C$7:$C$16,$C12)&lt;&gt;1,"Invalid ID",IF(INDEX('Initiatives'!$AB$7:$AB$16,MATCH($C12,'Initiatives'!$C$7:$C$16,0))="No","Excluded",IF(INDEX('Initiatives'!$R$7:$R$16,MATCH($C12,'Initiatives'!$C$7:$C$16,0))="","Missing input",INDEX('Initiatives'!$R$7:$R$16,MATCH($C12,'Initiatives'!$C$7:$C$16,0)))))</x:f>
        <x:v>Chief revenue officer</x:v>
      </x:c>
      <x:c r="G12" s="39" t="n">
        <x:f>INDEX('Cash Flow'!$D$25:$I$204,(MATCH($C12,'Cash Flow'!$L$7:$L$16,0)-1)*18+6,$D12+1)</x:f>
        <x:v>288</x:v>
      </x:c>
      <x:c r="H12" s="15"/>
      <x:c r="I12" s="37" t="str">
        <x:f>IF(COUNT(G12:H12)=2,H12-G12,"n.a.")</x:f>
        <x:v>n.a.</x:v>
      </x:c>
      <x:c r="J12" s="37" t="n">
        <x:f>IF(COUNT(G12,M12)=2,G12-M12,"n.a.")</x:f>
        <x:v>147</x:v>
      </x:c>
      <x:c r="K12" s="15"/>
      <x:c r="L12" s="37" t="str">
        <x:f>IF(COUNT(J12:K12)=2,J12-K12,"n.a.")</x:f>
        <x:v>n.a.</x:v>
      </x:c>
      <x:c r="M12" s="39" t="n">
        <x:f>INDEX('Cash Flow'!$D$25:$I$204,(MATCH($C12,'Cash Flow'!$L$7:$L$16,0)-1)*18+13,$D12+1)</x:f>
        <x:v>141</x:v>
      </x:c>
      <x:c r="N12" s="37" t="str">
        <x:f>IF(COUNT(H12,K12)=2,H12-K12,"n.a.")</x:f>
        <x:v>n.a.</x:v>
      </x:c>
      <x:c r="O12" s="37" t="str">
        <x:f>IF(COUNT(M12:N12)=2,N12-M12,"n.a.")</x:f>
        <x:v>n.a.</x:v>
      </x:c>
      <x:c r="P12" s="5"/>
      <x:c r="Q12" s="2"/>
      <x:c r="R12" s="2"/>
      <x:c r="S12" s="2"/>
      <x:c r="T12" s="2"/>
      <x:c r="U12" s="2"/>
      <x:c r="V12" s="2"/>
      <x:c r="W12" s="2"/>
      <x:c r="X12" s="2"/>
      <x:c r="Y12" s="2"/>
      <x:c r="Z12" s="2"/>
      <x:c r="AA12" s="2"/>
      <x:c r="AB12" s="2"/>
      <x:c r="AC12" s="2"/>
      <x:c r="AD12" s="2"/>
    </x:row>
    <x:row r="13" ht="38" customHeight="1">
      <x:c r="A13" s="1"/>
      <x:c r="B13" s="1"/>
      <x:c r="C13" s="2" t="str">
        <x:v>S02</x:v>
      </x:c>
      <x:c r="D13" s="2" t="n">
        <x:v>0</x:v>
      </x:c>
      <x:c r="E13" s="50" t="str">
        <x:f>IF(COUNTIFS('Initiatives'!$C$7:$C$16,$C13)&lt;&gt;1,"Invalid ID",IF(INDEX('Initiatives'!$AB$7:$AB$16,MATCH($C13,'Initiatives'!$C$7:$C$16,0))="No","Excluded",IF(INDEX('Initiatives'!$D$7:$D$16,MATCH($C13,'Initiatives'!$C$7:$C$16,0))="","Missing input",INDEX('Initiatives'!$D$7:$D$16,MATCH($C13,'Initiatives'!$C$7:$C$16,0)))))</x:f>
        <x:v>Combine vendor contracts</x:v>
      </x:c>
      <x:c r="F13" s="50" t="str">
        <x:f>IF(COUNTIFS('Initiatives'!$C$7:$C$16,$C13)&lt;&gt;1,"Invalid ID",IF(INDEX('Initiatives'!$AB$7:$AB$16,MATCH($C13,'Initiatives'!$C$7:$C$16,0))="No","Excluded",IF(INDEX('Initiatives'!$R$7:$R$16,MATCH($C13,'Initiatives'!$C$7:$C$16,0))="","Missing input",INDEX('Initiatives'!$R$7:$R$16,MATCH($C13,'Initiatives'!$C$7:$C$16,0)))))</x:f>
        <x:v>Chief operating officer</x:v>
      </x:c>
      <x:c r="G13" s="39" t="n">
        <x:f>INDEX('Cash Flow'!$D$25:$I$204,(MATCH($C13,'Cash Flow'!$L$7:$L$16,0)-1)*18+6,$D13+1)</x:f>
        <x:v>0</x:v>
      </x:c>
      <x:c r="H13" s="15"/>
      <x:c r="I13" s="37" t="str">
        <x:f>IF(COUNT(G13:H13)=2,H13-G13,"n.a.")</x:f>
        <x:v>n.a.</x:v>
      </x:c>
      <x:c r="J13" s="37" t="n">
        <x:f>IF(COUNT(G13,M13)=2,G13-M13,"n.a.")</x:f>
        <x:v>120</x:v>
      </x:c>
      <x:c r="K13" s="15"/>
      <x:c r="L13" s="37" t="str">
        <x:f>IF(COUNT(J13:K13)=2,J13-K13,"n.a.")</x:f>
        <x:v>n.a.</x:v>
      </x:c>
      <x:c r="M13" s="39" t="n">
        <x:f>INDEX('Cash Flow'!$D$25:$I$204,(MATCH($C13,'Cash Flow'!$L$7:$L$16,0)-1)*18+13,$D13+1)</x:f>
        <x:v>-120</x:v>
      </x:c>
      <x:c r="N13" s="37" t="str">
        <x:f>IF(COUNT(H13,K13)=2,H13-K13,"n.a.")</x:f>
        <x:v>n.a.</x:v>
      </x:c>
      <x:c r="O13" s="37" t="str">
        <x:f>IF(COUNT(M13:N13)=2,N13-M13,"n.a.")</x:f>
        <x:v>n.a.</x:v>
      </x:c>
      <x:c r="P13" s="5"/>
      <x:c r="Q13" s="2"/>
      <x:c r="R13" s="2"/>
      <x:c r="S13" s="2"/>
      <x:c r="T13" s="2"/>
      <x:c r="U13" s="2"/>
      <x:c r="V13" s="2"/>
      <x:c r="W13" s="2"/>
      <x:c r="X13" s="2"/>
      <x:c r="Y13" s="2"/>
      <x:c r="Z13" s="2"/>
      <x:c r="AA13" s="2"/>
      <x:c r="AB13" s="2"/>
      <x:c r="AC13" s="2"/>
      <x:c r="AD13" s="2"/>
    </x:row>
    <x:row r="14" ht="38" customHeight="1">
      <x:c r="A14" s="1"/>
      <x:c r="B14" s="1"/>
      <x:c r="C14" s="2" t="str">
        <x:v>S02</x:v>
      </x:c>
      <x:c r="D14" s="2" t="n">
        <x:v>1</x:v>
      </x:c>
      <x:c r="E14" s="50" t="str">
        <x:f>IF(COUNTIFS('Initiatives'!$C$7:$C$16,$C14)&lt;&gt;1,"Invalid ID",IF(INDEX('Initiatives'!$AB$7:$AB$16,MATCH($C14,'Initiatives'!$C$7:$C$16,0))="No","Excluded",IF(INDEX('Initiatives'!$D$7:$D$16,MATCH($C14,'Initiatives'!$C$7:$C$16,0))="","Missing input",INDEX('Initiatives'!$D$7:$D$16,MATCH($C14,'Initiatives'!$C$7:$C$16,0)))))</x:f>
        <x:v>Combine vendor contracts</x:v>
      </x:c>
      <x:c r="F14" s="50" t="str">
        <x:f>IF(COUNTIFS('Initiatives'!$C$7:$C$16,$C14)&lt;&gt;1,"Invalid ID",IF(INDEX('Initiatives'!$AB$7:$AB$16,MATCH($C14,'Initiatives'!$C$7:$C$16,0))="No","Excluded",IF(INDEX('Initiatives'!$R$7:$R$16,MATCH($C14,'Initiatives'!$C$7:$C$16,0))="","Missing input",INDEX('Initiatives'!$R$7:$R$16,MATCH($C14,'Initiatives'!$C$7:$C$16,0)))))</x:f>
        <x:v>Chief operating officer</x:v>
      </x:c>
      <x:c r="G14" s="39" t="n">
        <x:f>INDEX('Cash Flow'!$D$25:$I$204,(MATCH($C14,'Cash Flow'!$L$7:$L$16,0)-1)*18+6,$D14+1)</x:f>
        <x:v>405</x:v>
      </x:c>
      <x:c r="H14" s="15"/>
      <x:c r="I14" s="37" t="str">
        <x:f>IF(COUNT(G14:H14)=2,H14-G14,"n.a.")</x:f>
        <x:v>n.a.</x:v>
      </x:c>
      <x:c r="J14" s="37" t="n">
        <x:f>IF(COUNT(G14,M14)=2,G14-M14,"n.a.")</x:f>
        <x:v>101.25</x:v>
      </x:c>
      <x:c r="K14" s="15"/>
      <x:c r="L14" s="37" t="str">
        <x:f>IF(COUNT(J14:K14)=2,J14-K14,"n.a.")</x:f>
        <x:v>n.a.</x:v>
      </x:c>
      <x:c r="M14" s="39" t="n">
        <x:f>INDEX('Cash Flow'!$D$25:$I$204,(MATCH($C14,'Cash Flow'!$L$7:$L$16,0)-1)*18+13,$D14+1)</x:f>
        <x:v>303.75</x:v>
      </x:c>
      <x:c r="N14" s="37" t="str">
        <x:f>IF(COUNT(H14,K14)=2,H14-K14,"n.a.")</x:f>
        <x:v>n.a.</x:v>
      </x:c>
      <x:c r="O14" s="37" t="str">
        <x:f>IF(COUNT(M14:N14)=2,N14-M14,"n.a.")</x:f>
        <x:v>n.a.</x:v>
      </x:c>
      <x:c r="P14" s="5"/>
      <x:c r="Q14" s="2"/>
      <x:c r="R14" s="2"/>
      <x:c r="S14" s="2"/>
      <x:c r="T14" s="2"/>
      <x:c r="U14" s="2"/>
      <x:c r="V14" s="2"/>
      <x:c r="W14" s="2"/>
      <x:c r="X14" s="2"/>
      <x:c r="Y14" s="2"/>
      <x:c r="Z14" s="2"/>
      <x:c r="AA14" s="2"/>
      <x:c r="AB14" s="2"/>
      <x:c r="AC14" s="2"/>
      <x:c r="AD14" s="2"/>
    </x:row>
    <x:row r="15" ht="38" customHeight="1">
      <x:c r="A15" s="1"/>
      <x:c r="B15" s="1"/>
      <x:c r="C15" s="2" t="str">
        <x:v>S02</x:v>
      </x:c>
      <x:c r="D15" s="2" t="n">
        <x:v>2</x:v>
      </x:c>
      <x:c r="E15" s="50" t="str">
        <x:f>IF(COUNTIFS('Initiatives'!$C$7:$C$16,$C15)&lt;&gt;1,"Invalid ID",IF(INDEX('Initiatives'!$AB$7:$AB$16,MATCH($C15,'Initiatives'!$C$7:$C$16,0))="No","Excluded",IF(INDEX('Initiatives'!$D$7:$D$16,MATCH($C15,'Initiatives'!$C$7:$C$16,0))="","Missing input",INDEX('Initiatives'!$D$7:$D$16,MATCH($C15,'Initiatives'!$C$7:$C$16,0)))))</x:f>
        <x:v>Combine vendor contracts</x:v>
      </x:c>
      <x:c r="F15" s="50" t="str">
        <x:f>IF(COUNTIFS('Initiatives'!$C$7:$C$16,$C15)&lt;&gt;1,"Invalid ID",IF(INDEX('Initiatives'!$AB$7:$AB$16,MATCH($C15,'Initiatives'!$C$7:$C$16,0))="No","Excluded",IF(INDEX('Initiatives'!$R$7:$R$16,MATCH($C15,'Initiatives'!$C$7:$C$16,0))="","Missing input",INDEX('Initiatives'!$R$7:$R$16,MATCH($C15,'Initiatives'!$C$7:$C$16,0)))))</x:f>
        <x:v>Chief operating officer</x:v>
      </x:c>
      <x:c r="G15" s="39" t="n">
        <x:f>INDEX('Cash Flow'!$D$25:$I$204,(MATCH($C15,'Cash Flow'!$L$7:$L$16,0)-1)*18+6,$D15+1)</x:f>
        <x:v>540</x:v>
      </x:c>
      <x:c r="H15" s="15"/>
      <x:c r="I15" s="37" t="str">
        <x:f>IF(COUNT(G15:H15)=2,H15-G15,"n.a.")</x:f>
        <x:v>n.a.</x:v>
      </x:c>
      <x:c r="J15" s="37" t="n">
        <x:f>IF(COUNT(G15,M15)=2,G15-M15,"n.a.")</x:f>
        <x:v>135</x:v>
      </x:c>
      <x:c r="K15" s="15"/>
      <x:c r="L15" s="37" t="str">
        <x:f>IF(COUNT(J15:K15)=2,J15-K15,"n.a.")</x:f>
        <x:v>n.a.</x:v>
      </x:c>
      <x:c r="M15" s="39" t="n">
        <x:f>INDEX('Cash Flow'!$D$25:$I$204,(MATCH($C15,'Cash Flow'!$L$7:$L$16,0)-1)*18+13,$D15+1)</x:f>
        <x:v>405</x:v>
      </x:c>
      <x:c r="N15" s="37" t="str">
        <x:f>IF(COUNT(H15,K15)=2,H15-K15,"n.a.")</x:f>
        <x:v>n.a.</x:v>
      </x:c>
      <x:c r="O15" s="37" t="str">
        <x:f>IF(COUNT(M15:N15)=2,N15-M15,"n.a.")</x:f>
        <x:v>n.a.</x:v>
      </x:c>
      <x:c r="P15" s="5"/>
      <x:c r="Q15" s="2"/>
      <x:c r="R15" s="2"/>
      <x:c r="S15" s="2"/>
      <x:c r="T15" s="2"/>
      <x:c r="U15" s="2"/>
      <x:c r="V15" s="2"/>
      <x:c r="W15" s="2"/>
      <x:c r="X15" s="2"/>
      <x:c r="Y15" s="2"/>
      <x:c r="Z15" s="2"/>
      <x:c r="AA15" s="2"/>
      <x:c r="AB15" s="2"/>
      <x:c r="AC15" s="2"/>
      <x:c r="AD15" s="2"/>
    </x:row>
    <x:row r="16" ht="38" customHeight="1">
      <x:c r="A16" s="1"/>
      <x:c r="B16" s="1"/>
      <x:c r="C16" s="2" t="str">
        <x:v>S02</x:v>
      </x:c>
      <x:c r="D16" s="2" t="n">
        <x:v>3</x:v>
      </x:c>
      <x:c r="E16" s="50" t="str">
        <x:f>IF(COUNTIFS('Initiatives'!$C$7:$C$16,$C16)&lt;&gt;1,"Invalid ID",IF(INDEX('Initiatives'!$AB$7:$AB$16,MATCH($C16,'Initiatives'!$C$7:$C$16,0))="No","Excluded",IF(INDEX('Initiatives'!$D$7:$D$16,MATCH($C16,'Initiatives'!$C$7:$C$16,0))="","Missing input",INDEX('Initiatives'!$D$7:$D$16,MATCH($C16,'Initiatives'!$C$7:$C$16,0)))))</x:f>
        <x:v>Combine vendor contracts</x:v>
      </x:c>
      <x:c r="F16" s="50" t="str">
        <x:f>IF(COUNTIFS('Initiatives'!$C$7:$C$16,$C16)&lt;&gt;1,"Invalid ID",IF(INDEX('Initiatives'!$AB$7:$AB$16,MATCH($C16,'Initiatives'!$C$7:$C$16,0))="No","Excluded",IF(INDEX('Initiatives'!$R$7:$R$16,MATCH($C16,'Initiatives'!$C$7:$C$16,0))="","Missing input",INDEX('Initiatives'!$R$7:$R$16,MATCH($C16,'Initiatives'!$C$7:$C$16,0)))))</x:f>
        <x:v>Chief operating officer</x:v>
      </x:c>
      <x:c r="G16" s="39" t="n">
        <x:f>INDEX('Cash Flow'!$D$25:$I$204,(MATCH($C16,'Cash Flow'!$L$7:$L$16,0)-1)*18+6,$D16+1)</x:f>
        <x:v>540</x:v>
      </x:c>
      <x:c r="H16" s="15"/>
      <x:c r="I16" s="37" t="str">
        <x:f>IF(COUNT(G16:H16)=2,H16-G16,"n.a.")</x:f>
        <x:v>n.a.</x:v>
      </x:c>
      <x:c r="J16" s="37" t="n">
        <x:f>IF(COUNT(G16,M16)=2,G16-M16,"n.a.")</x:f>
        <x:v>135</x:v>
      </x:c>
      <x:c r="K16" s="15"/>
      <x:c r="L16" s="37" t="str">
        <x:f>IF(COUNT(J16:K16)=2,J16-K16,"n.a.")</x:f>
        <x:v>n.a.</x:v>
      </x:c>
      <x:c r="M16" s="39" t="n">
        <x:f>INDEX('Cash Flow'!$D$25:$I$204,(MATCH($C16,'Cash Flow'!$L$7:$L$16,0)-1)*18+13,$D16+1)</x:f>
        <x:v>405</x:v>
      </x:c>
      <x:c r="N16" s="37" t="str">
        <x:f>IF(COUNT(H16,K16)=2,H16-K16,"n.a.")</x:f>
        <x:v>n.a.</x:v>
      </x:c>
      <x:c r="O16" s="37" t="str">
        <x:f>IF(COUNT(M16:N16)=2,N16-M16,"n.a.")</x:f>
        <x:v>n.a.</x:v>
      </x:c>
      <x:c r="P16" s="5"/>
      <x:c r="Q16" s="2"/>
      <x:c r="R16" s="2"/>
      <x:c r="S16" s="2"/>
      <x:c r="T16" s="2"/>
      <x:c r="U16" s="2"/>
      <x:c r="V16" s="2"/>
      <x:c r="W16" s="2"/>
      <x:c r="X16" s="2"/>
      <x:c r="Y16" s="2"/>
      <x:c r="Z16" s="2"/>
      <x:c r="AA16" s="2"/>
      <x:c r="AB16" s="2"/>
      <x:c r="AC16" s="2"/>
      <x:c r="AD16" s="2"/>
    </x:row>
    <x:row r="17" ht="38" customHeight="1">
      <x:c r="A17" s="1"/>
      <x:c r="B17" s="1"/>
      <x:c r="C17" s="2" t="str">
        <x:v>S02</x:v>
      </x:c>
      <x:c r="D17" s="2" t="n">
        <x:v>4</x:v>
      </x:c>
      <x:c r="E17" s="50" t="str">
        <x:f>IF(COUNTIFS('Initiatives'!$C$7:$C$16,$C17)&lt;&gt;1,"Invalid ID",IF(INDEX('Initiatives'!$AB$7:$AB$16,MATCH($C17,'Initiatives'!$C$7:$C$16,0))="No","Excluded",IF(INDEX('Initiatives'!$D$7:$D$16,MATCH($C17,'Initiatives'!$C$7:$C$16,0))="","Missing input",INDEX('Initiatives'!$D$7:$D$16,MATCH($C17,'Initiatives'!$C$7:$C$16,0)))))</x:f>
        <x:v>Combine vendor contracts</x:v>
      </x:c>
      <x:c r="F17" s="50" t="str">
        <x:f>IF(COUNTIFS('Initiatives'!$C$7:$C$16,$C17)&lt;&gt;1,"Invalid ID",IF(INDEX('Initiatives'!$AB$7:$AB$16,MATCH($C17,'Initiatives'!$C$7:$C$16,0))="No","Excluded",IF(INDEX('Initiatives'!$R$7:$R$16,MATCH($C17,'Initiatives'!$C$7:$C$16,0))="","Missing input",INDEX('Initiatives'!$R$7:$R$16,MATCH($C17,'Initiatives'!$C$7:$C$16,0)))))</x:f>
        <x:v>Chief operating officer</x:v>
      </x:c>
      <x:c r="G17" s="39" t="n">
        <x:f>INDEX('Cash Flow'!$D$25:$I$204,(MATCH($C17,'Cash Flow'!$L$7:$L$16,0)-1)*18+6,$D17+1)</x:f>
        <x:v>540</x:v>
      </x:c>
      <x:c r="H17" s="15"/>
      <x:c r="I17" s="37" t="str">
        <x:f>IF(COUNT(G17:H17)=2,H17-G17,"n.a.")</x:f>
        <x:v>n.a.</x:v>
      </x:c>
      <x:c r="J17" s="37" t="n">
        <x:f>IF(COUNT(G17,M17)=2,G17-M17,"n.a.")</x:f>
        <x:v>135</x:v>
      </x:c>
      <x:c r="K17" s="15"/>
      <x:c r="L17" s="37" t="str">
        <x:f>IF(COUNT(J17:K17)=2,J17-K17,"n.a.")</x:f>
        <x:v>n.a.</x:v>
      </x:c>
      <x:c r="M17" s="39" t="n">
        <x:f>INDEX('Cash Flow'!$D$25:$I$204,(MATCH($C17,'Cash Flow'!$L$7:$L$16,0)-1)*18+13,$D17+1)</x:f>
        <x:v>405</x:v>
      </x:c>
      <x:c r="N17" s="37" t="str">
        <x:f>IF(COUNT(H17,K17)=2,H17-K17,"n.a.")</x:f>
        <x:v>n.a.</x:v>
      </x:c>
      <x:c r="O17" s="37" t="str">
        <x:f>IF(COUNT(M17:N17)=2,N17-M17,"n.a.")</x:f>
        <x:v>n.a.</x:v>
      </x:c>
      <x:c r="P17" s="5"/>
      <x:c r="Q17" s="2"/>
      <x:c r="R17" s="2"/>
      <x:c r="S17" s="2"/>
      <x:c r="T17" s="2"/>
      <x:c r="U17" s="2"/>
      <x:c r="V17" s="2"/>
      <x:c r="W17" s="2"/>
      <x:c r="X17" s="2"/>
      <x:c r="Y17" s="2"/>
      <x:c r="Z17" s="2"/>
      <x:c r="AA17" s="2"/>
      <x:c r="AB17" s="2"/>
      <x:c r="AC17" s="2"/>
      <x:c r="AD17" s="2"/>
    </x:row>
    <x:row r="18" ht="38" customHeight="1">
      <x:c r="A18" s="1"/>
      <x:c r="B18" s="1"/>
      <x:c r="C18" s="2" t="str">
        <x:v>S02</x:v>
      </x:c>
      <x:c r="D18" s="2" t="n">
        <x:v>5</x:v>
      </x:c>
      <x:c r="E18" s="50" t="str">
        <x:f>IF(COUNTIFS('Initiatives'!$C$7:$C$16,$C18)&lt;&gt;1,"Invalid ID",IF(INDEX('Initiatives'!$AB$7:$AB$16,MATCH($C18,'Initiatives'!$C$7:$C$16,0))="No","Excluded",IF(INDEX('Initiatives'!$D$7:$D$16,MATCH($C18,'Initiatives'!$C$7:$C$16,0))="","Missing input",INDEX('Initiatives'!$D$7:$D$16,MATCH($C18,'Initiatives'!$C$7:$C$16,0)))))</x:f>
        <x:v>Combine vendor contracts</x:v>
      </x:c>
      <x:c r="F18" s="50" t="str">
        <x:f>IF(COUNTIFS('Initiatives'!$C$7:$C$16,$C18)&lt;&gt;1,"Invalid ID",IF(INDEX('Initiatives'!$AB$7:$AB$16,MATCH($C18,'Initiatives'!$C$7:$C$16,0))="No","Excluded",IF(INDEX('Initiatives'!$R$7:$R$16,MATCH($C18,'Initiatives'!$C$7:$C$16,0))="","Missing input",INDEX('Initiatives'!$R$7:$R$16,MATCH($C18,'Initiatives'!$C$7:$C$16,0)))))</x:f>
        <x:v>Chief operating officer</x:v>
      </x:c>
      <x:c r="G18" s="39" t="n">
        <x:f>INDEX('Cash Flow'!$D$25:$I$204,(MATCH($C18,'Cash Flow'!$L$7:$L$16,0)-1)*18+6,$D18+1)</x:f>
        <x:v>540</x:v>
      </x:c>
      <x:c r="H18" s="15"/>
      <x:c r="I18" s="37" t="str">
        <x:f>IF(COUNT(G18:H18)=2,H18-G18,"n.a.")</x:f>
        <x:v>n.a.</x:v>
      </x:c>
      <x:c r="J18" s="37" t="n">
        <x:f>IF(COUNT(G18,M18)=2,G18-M18,"n.a.")</x:f>
        <x:v>135</x:v>
      </x:c>
      <x:c r="K18" s="15"/>
      <x:c r="L18" s="37" t="str">
        <x:f>IF(COUNT(J18:K18)=2,J18-K18,"n.a.")</x:f>
        <x:v>n.a.</x:v>
      </x:c>
      <x:c r="M18" s="39" t="n">
        <x:f>INDEX('Cash Flow'!$D$25:$I$204,(MATCH($C18,'Cash Flow'!$L$7:$L$16,0)-1)*18+13,$D18+1)</x:f>
        <x:v>405</x:v>
      </x:c>
      <x:c r="N18" s="37" t="str">
        <x:f>IF(COUNT(H18,K18)=2,H18-K18,"n.a.")</x:f>
        <x:v>n.a.</x:v>
      </x:c>
      <x:c r="O18" s="37" t="str">
        <x:f>IF(COUNT(M18:N18)=2,N18-M18,"n.a.")</x:f>
        <x:v>n.a.</x:v>
      </x:c>
      <x:c r="P18" s="5"/>
      <x:c r="Q18" s="2"/>
      <x:c r="R18" s="2"/>
      <x:c r="S18" s="2"/>
      <x:c r="T18" s="2"/>
      <x:c r="U18" s="2"/>
      <x:c r="V18" s="2"/>
      <x:c r="W18" s="2"/>
      <x:c r="X18" s="2"/>
      <x:c r="Y18" s="2"/>
      <x:c r="Z18" s="2"/>
      <x:c r="AA18" s="2"/>
      <x:c r="AB18" s="2"/>
      <x:c r="AC18" s="2"/>
      <x:c r="AD18" s="2"/>
    </x:row>
    <x:row r="19" ht="38" customHeight="1">
      <x:c r="A19" s="1"/>
      <x:c r="B19" s="1"/>
      <x:c r="C19" s="2" t="str">
        <x:v>S03</x:v>
      </x:c>
      <x:c r="D19" s="2" t="n">
        <x:v>0</x:v>
      </x:c>
      <x:c r="E19" s="50" t="str">
        <x:f>IF(COUNTIFS('Initiatives'!$C$7:$C$16,$C19)&lt;&gt;1,"Invalid ID",IF(INDEX('Initiatives'!$AB$7:$AB$16,MATCH($C19,'Initiatives'!$C$7:$C$16,0))="No","Excluded",IF(INDEX('Initiatives'!$D$7:$D$16,MATCH($C19,'Initiatives'!$C$7:$C$16,0))="","Missing input",INDEX('Initiatives'!$D$7:$D$16,MATCH($C19,'Initiatives'!$C$7:$C$16,0)))))</x:f>
        <x:v>Consolidate finance systems</x:v>
      </x:c>
      <x:c r="F19" s="50" t="str">
        <x:f>IF(COUNTIFS('Initiatives'!$C$7:$C$16,$C19)&lt;&gt;1,"Invalid ID",IF(INDEX('Initiatives'!$AB$7:$AB$16,MATCH($C19,'Initiatives'!$C$7:$C$16,0))="No","Excluded",IF(INDEX('Initiatives'!$R$7:$R$16,MATCH($C19,'Initiatives'!$C$7:$C$16,0))="","Missing input",INDEX('Initiatives'!$R$7:$R$16,MATCH($C19,'Initiatives'!$C$7:$C$16,0)))))</x:f>
        <x:v>Chief financial officer</x:v>
      </x:c>
      <x:c r="G19" s="39" t="n">
        <x:f>INDEX('Cash Flow'!$D$25:$I$204,(MATCH($C19,'Cash Flow'!$L$7:$L$16,0)-1)*18+6,$D19+1)</x:f>
        <x:v>0</x:v>
      </x:c>
      <x:c r="H19" s="15"/>
      <x:c r="I19" s="37" t="str">
        <x:f>IF(COUNT(G19:H19)=2,H19-G19,"n.a.")</x:f>
        <x:v>n.a.</x:v>
      </x:c>
      <x:c r="J19" s="37" t="n">
        <x:f>IF(COUNT(G19,M19)=2,G19-M19,"n.a.")</x:f>
        <x:v>470</x:v>
      </x:c>
      <x:c r="K19" s="15"/>
      <x:c r="L19" s="37" t="str">
        <x:f>IF(COUNT(J19:K19)=2,J19-K19,"n.a.")</x:f>
        <x:v>n.a.</x:v>
      </x:c>
      <x:c r="M19" s="39" t="n">
        <x:f>INDEX('Cash Flow'!$D$25:$I$204,(MATCH($C19,'Cash Flow'!$L$7:$L$16,0)-1)*18+13,$D19+1)</x:f>
        <x:v>-470</x:v>
      </x:c>
      <x:c r="N19" s="37" t="str">
        <x:f>IF(COUNT(H19,K19)=2,H19-K19,"n.a.")</x:f>
        <x:v>n.a.</x:v>
      </x:c>
      <x:c r="O19" s="37" t="str">
        <x:f>IF(COUNT(M19:N19)=2,N19-M19,"n.a.")</x:f>
        <x:v>n.a.</x:v>
      </x:c>
      <x:c r="P19" s="5"/>
      <x:c r="Q19" s="2"/>
      <x:c r="R19" s="2"/>
      <x:c r="S19" s="2"/>
      <x:c r="T19" s="2"/>
      <x:c r="U19" s="2"/>
      <x:c r="V19" s="2"/>
      <x:c r="W19" s="2"/>
      <x:c r="X19" s="2"/>
      <x:c r="Y19" s="2"/>
      <x:c r="Z19" s="2"/>
      <x:c r="AA19" s="2"/>
      <x:c r="AB19" s="2"/>
      <x:c r="AC19" s="2"/>
      <x:c r="AD19" s="2"/>
    </x:row>
    <x:row r="20" ht="38" customHeight="1">
      <x:c r="A20" s="1"/>
      <x:c r="B20" s="1"/>
      <x:c r="C20" s="2" t="str">
        <x:v>S03</x:v>
      </x:c>
      <x:c r="D20" s="2" t="n">
        <x:v>1</x:v>
      </x:c>
      <x:c r="E20" s="50" t="str">
        <x:f>IF(COUNTIFS('Initiatives'!$C$7:$C$16,$C20)&lt;&gt;1,"Invalid ID",IF(INDEX('Initiatives'!$AB$7:$AB$16,MATCH($C20,'Initiatives'!$C$7:$C$16,0))="No","Excluded",IF(INDEX('Initiatives'!$D$7:$D$16,MATCH($C20,'Initiatives'!$C$7:$C$16,0))="","Missing input",INDEX('Initiatives'!$D$7:$D$16,MATCH($C20,'Initiatives'!$C$7:$C$16,0)))))</x:f>
        <x:v>Consolidate finance systems</x:v>
      </x:c>
      <x:c r="F20" s="50" t="str">
        <x:f>IF(COUNTIFS('Initiatives'!$C$7:$C$16,$C20)&lt;&gt;1,"Invalid ID",IF(INDEX('Initiatives'!$AB$7:$AB$16,MATCH($C20,'Initiatives'!$C$7:$C$16,0))="No","Excluded",IF(INDEX('Initiatives'!$R$7:$R$16,MATCH($C20,'Initiatives'!$C$7:$C$16,0))="","Missing input",INDEX('Initiatives'!$R$7:$R$16,MATCH($C20,'Initiatives'!$C$7:$C$16,0)))))</x:f>
        <x:v>Chief financial officer</x:v>
      </x:c>
      <x:c r="G20" s="39" t="n">
        <x:f>INDEX('Cash Flow'!$D$25:$I$204,(MATCH($C20,'Cash Flow'!$L$7:$L$16,0)-1)*18+6,$D20+1)</x:f>
        <x:v>11.666666666666666</x:v>
      </x:c>
      <x:c r="H20" s="15"/>
      <x:c r="I20" s="37" t="str">
        <x:f>IF(COUNT(G20:H20)=2,H20-G20,"n.a.")</x:f>
        <x:v>n.a.</x:v>
      </x:c>
      <x:c r="J20" s="37" t="n">
        <x:f>IF(COUNT(G20,M20)=2,G20-M20,"n.a.")</x:f>
        <x:v>60</x:v>
      </x:c>
      <x:c r="K20" s="15"/>
      <x:c r="L20" s="37" t="str">
        <x:f>IF(COUNT(J20:K20)=2,J20-K20,"n.a.")</x:f>
        <x:v>n.a.</x:v>
      </x:c>
      <x:c r="M20" s="39" t="n">
        <x:f>INDEX('Cash Flow'!$D$25:$I$204,(MATCH($C20,'Cash Flow'!$L$7:$L$16,0)-1)*18+13,$D20+1)</x:f>
        <x:v>-48.333333333333336</x:v>
      </x:c>
      <x:c r="N20" s="37" t="str">
        <x:f>IF(COUNT(H20,K20)=2,H20-K20,"n.a.")</x:f>
        <x:v>n.a.</x:v>
      </x:c>
      <x:c r="O20" s="37" t="str">
        <x:f>IF(COUNT(M20:N20)=2,N20-M20,"n.a.")</x:f>
        <x:v>n.a.</x:v>
      </x:c>
      <x:c r="P20" s="5"/>
      <x:c r="Q20" s="2"/>
      <x:c r="R20" s="2"/>
      <x:c r="S20" s="2"/>
      <x:c r="T20" s="2"/>
      <x:c r="U20" s="2"/>
      <x:c r="V20" s="2"/>
      <x:c r="W20" s="2"/>
      <x:c r="X20" s="2"/>
      <x:c r="Y20" s="2"/>
      <x:c r="Z20" s="2"/>
      <x:c r="AA20" s="2"/>
      <x:c r="AB20" s="2"/>
      <x:c r="AC20" s="2"/>
      <x:c r="AD20" s="2"/>
    </x:row>
    <x:row r="21" ht="38" customHeight="1">
      <x:c r="A21" s="1"/>
      <x:c r="B21" s="1"/>
      <x:c r="C21" s="2" t="str">
        <x:v>S03</x:v>
      </x:c>
      <x:c r="D21" s="2" t="n">
        <x:v>2</x:v>
      </x:c>
      <x:c r="E21" s="50" t="str">
        <x:f>IF(COUNTIFS('Initiatives'!$C$7:$C$16,$C21)&lt;&gt;1,"Invalid ID",IF(INDEX('Initiatives'!$AB$7:$AB$16,MATCH($C21,'Initiatives'!$C$7:$C$16,0))="No","Excluded",IF(INDEX('Initiatives'!$D$7:$D$16,MATCH($C21,'Initiatives'!$C$7:$C$16,0))="","Missing input",INDEX('Initiatives'!$D$7:$D$16,MATCH($C21,'Initiatives'!$C$7:$C$16,0)))))</x:f>
        <x:v>Consolidate finance systems</x:v>
      </x:c>
      <x:c r="F21" s="50" t="str">
        <x:f>IF(COUNTIFS('Initiatives'!$C$7:$C$16,$C21)&lt;&gt;1,"Invalid ID",IF(INDEX('Initiatives'!$AB$7:$AB$16,MATCH($C21,'Initiatives'!$C$7:$C$16,0))="No","Excluded",IF(INDEX('Initiatives'!$R$7:$R$16,MATCH($C21,'Initiatives'!$C$7:$C$16,0))="","Missing input",INDEX('Initiatives'!$R$7:$R$16,MATCH($C21,'Initiatives'!$C$7:$C$16,0)))))</x:f>
        <x:v>Chief financial officer</x:v>
      </x:c>
      <x:c r="G21" s="39" t="n">
        <x:f>INDEX('Cash Flow'!$D$25:$I$204,(MATCH($C21,'Cash Flow'!$L$7:$L$16,0)-1)*18+6,$D21+1)</x:f>
        <x:v>233.33333333333337</x:v>
      </x:c>
      <x:c r="H21" s="15"/>
      <x:c r="I21" s="37" t="str">
        <x:f>IF(COUNT(G21:H21)=2,H21-G21,"n.a.")</x:f>
        <x:v>n.a.</x:v>
      </x:c>
      <x:c r="J21" s="37" t="n">
        <x:f>IF(COUNT(G21,M21)=2,G21-M21,"n.a.")</x:f>
        <x:v>103.33333333333334</x:v>
      </x:c>
      <x:c r="K21" s="15"/>
      <x:c r="L21" s="37" t="str">
        <x:f>IF(COUNT(J21:K21)=2,J21-K21,"n.a.")</x:f>
        <x:v>n.a.</x:v>
      </x:c>
      <x:c r="M21" s="39" t="n">
        <x:f>INDEX('Cash Flow'!$D$25:$I$204,(MATCH($C21,'Cash Flow'!$L$7:$L$16,0)-1)*18+13,$D21+1)</x:f>
        <x:v>130.00000000000003</x:v>
      </x:c>
      <x:c r="N21" s="37" t="str">
        <x:f>IF(COUNT(H21,K21)=2,H21-K21,"n.a.")</x:f>
        <x:v>n.a.</x:v>
      </x:c>
      <x:c r="O21" s="37" t="str">
        <x:f>IF(COUNT(M21:N21)=2,N21-M21,"n.a.")</x:f>
        <x:v>n.a.</x:v>
      </x:c>
      <x:c r="P21" s="5"/>
      <x:c r="Q21" s="2"/>
      <x:c r="R21" s="2"/>
      <x:c r="S21" s="2"/>
      <x:c r="T21" s="2"/>
      <x:c r="U21" s="2"/>
      <x:c r="V21" s="2"/>
      <x:c r="W21" s="2"/>
      <x:c r="X21" s="2"/>
      <x:c r="Y21" s="2"/>
      <x:c r="Z21" s="2"/>
      <x:c r="AA21" s="2"/>
      <x:c r="AB21" s="2"/>
      <x:c r="AC21" s="2"/>
      <x:c r="AD21" s="2"/>
    </x:row>
    <x:row r="22" ht="38" customHeight="1">
      <x:c r="A22" s="1"/>
      <x:c r="B22" s="1"/>
      <x:c r="C22" s="2" t="str">
        <x:v>S03</x:v>
      </x:c>
      <x:c r="D22" s="2" t="n">
        <x:v>3</x:v>
      </x:c>
      <x:c r="E22" s="50" t="str">
        <x:f>IF(COUNTIFS('Initiatives'!$C$7:$C$16,$C22)&lt;&gt;1,"Invalid ID",IF(INDEX('Initiatives'!$AB$7:$AB$16,MATCH($C22,'Initiatives'!$C$7:$C$16,0))="No","Excluded",IF(INDEX('Initiatives'!$D$7:$D$16,MATCH($C22,'Initiatives'!$C$7:$C$16,0))="","Missing input",INDEX('Initiatives'!$D$7:$D$16,MATCH($C22,'Initiatives'!$C$7:$C$16,0)))))</x:f>
        <x:v>Consolidate finance systems</x:v>
      </x:c>
      <x:c r="F22" s="50" t="str">
        <x:f>IF(COUNTIFS('Initiatives'!$C$7:$C$16,$C22)&lt;&gt;1,"Invalid ID",IF(INDEX('Initiatives'!$AB$7:$AB$16,MATCH($C22,'Initiatives'!$C$7:$C$16,0))="No","Excluded",IF(INDEX('Initiatives'!$R$7:$R$16,MATCH($C22,'Initiatives'!$C$7:$C$16,0))="","Missing input",INDEX('Initiatives'!$R$7:$R$16,MATCH($C22,'Initiatives'!$C$7:$C$16,0)))))</x:f>
        <x:v>Chief financial officer</x:v>
      </x:c>
      <x:c r="G22" s="39" t="n">
        <x:f>INDEX('Cash Flow'!$D$25:$I$204,(MATCH($C22,'Cash Flow'!$L$7:$L$16,0)-1)*18+6,$D22+1)</x:f>
        <x:v>280</x:v>
      </x:c>
      <x:c r="H22" s="15"/>
      <x:c r="I22" s="37" t="str">
        <x:f>IF(COUNT(G22:H22)=2,H22-G22,"n.a.")</x:f>
        <x:v>n.a.</x:v>
      </x:c>
      <x:c r="J22" s="37" t="n">
        <x:f>IF(COUNT(G22,M22)=2,G22-M22,"n.a.")</x:f>
        <x:v>115</x:v>
      </x:c>
      <x:c r="K22" s="15"/>
      <x:c r="L22" s="37" t="str">
        <x:f>IF(COUNT(J22:K22)=2,J22-K22,"n.a.")</x:f>
        <x:v>n.a.</x:v>
      </x:c>
      <x:c r="M22" s="39" t="n">
        <x:f>INDEX('Cash Flow'!$D$25:$I$204,(MATCH($C22,'Cash Flow'!$L$7:$L$16,0)-1)*18+13,$D22+1)</x:f>
        <x:v>165</x:v>
      </x:c>
      <x:c r="N22" s="37" t="str">
        <x:f>IF(COUNT(H22,K22)=2,H22-K22,"n.a.")</x:f>
        <x:v>n.a.</x:v>
      </x:c>
      <x:c r="O22" s="37" t="str">
        <x:f>IF(COUNT(M22:N22)=2,N22-M22,"n.a.")</x:f>
        <x:v>n.a.</x:v>
      </x:c>
      <x:c r="P22" s="5"/>
      <x:c r="Q22" s="2"/>
      <x:c r="R22" s="2"/>
      <x:c r="S22" s="2"/>
      <x:c r="T22" s="2"/>
      <x:c r="U22" s="2"/>
      <x:c r="V22" s="2"/>
      <x:c r="W22" s="2"/>
      <x:c r="X22" s="2"/>
      <x:c r="Y22" s="2"/>
      <x:c r="Z22" s="2"/>
      <x:c r="AA22" s="2"/>
      <x:c r="AB22" s="2"/>
      <x:c r="AC22" s="2"/>
      <x:c r="AD22" s="2"/>
    </x:row>
    <x:row r="23" ht="38" customHeight="1">
      <x:c r="A23" s="1"/>
      <x:c r="B23" s="1"/>
      <x:c r="C23" s="2" t="str">
        <x:v>S03</x:v>
      </x:c>
      <x:c r="D23" s="2" t="n">
        <x:v>4</x:v>
      </x:c>
      <x:c r="E23" s="50" t="str">
        <x:f>IF(COUNTIFS('Initiatives'!$C$7:$C$16,$C23)&lt;&gt;1,"Invalid ID",IF(INDEX('Initiatives'!$AB$7:$AB$16,MATCH($C23,'Initiatives'!$C$7:$C$16,0))="No","Excluded",IF(INDEX('Initiatives'!$D$7:$D$16,MATCH($C23,'Initiatives'!$C$7:$C$16,0))="","Missing input",INDEX('Initiatives'!$D$7:$D$16,MATCH($C23,'Initiatives'!$C$7:$C$16,0)))))</x:f>
        <x:v>Consolidate finance systems</x:v>
      </x:c>
      <x:c r="F23" s="50" t="str">
        <x:f>IF(COUNTIFS('Initiatives'!$C$7:$C$16,$C23)&lt;&gt;1,"Invalid ID",IF(INDEX('Initiatives'!$AB$7:$AB$16,MATCH($C23,'Initiatives'!$C$7:$C$16,0))="No","Excluded",IF(INDEX('Initiatives'!$R$7:$R$16,MATCH($C23,'Initiatives'!$C$7:$C$16,0))="","Missing input",INDEX('Initiatives'!$R$7:$R$16,MATCH($C23,'Initiatives'!$C$7:$C$16,0)))))</x:f>
        <x:v>Chief financial officer</x:v>
      </x:c>
      <x:c r="G23" s="39" t="n">
        <x:f>INDEX('Cash Flow'!$D$25:$I$204,(MATCH($C23,'Cash Flow'!$L$7:$L$16,0)-1)*18+6,$D23+1)</x:f>
        <x:v>280</x:v>
      </x:c>
      <x:c r="H23" s="15"/>
      <x:c r="I23" s="37" t="str">
        <x:f>IF(COUNT(G23:H23)=2,H23-G23,"n.a.")</x:f>
        <x:v>n.a.</x:v>
      </x:c>
      <x:c r="J23" s="37" t="n">
        <x:f>IF(COUNT(G23,M23)=2,G23-M23,"n.a.")</x:f>
        <x:v>115</x:v>
      </x:c>
      <x:c r="K23" s="15"/>
      <x:c r="L23" s="37" t="str">
        <x:f>IF(COUNT(J23:K23)=2,J23-K23,"n.a.")</x:f>
        <x:v>n.a.</x:v>
      </x:c>
      <x:c r="M23" s="39" t="n">
        <x:f>INDEX('Cash Flow'!$D$25:$I$204,(MATCH($C23,'Cash Flow'!$L$7:$L$16,0)-1)*18+13,$D23+1)</x:f>
        <x:v>165</x:v>
      </x:c>
      <x:c r="N23" s="37" t="str">
        <x:f>IF(COUNT(H23,K23)=2,H23-K23,"n.a.")</x:f>
        <x:v>n.a.</x:v>
      </x:c>
      <x:c r="O23" s="37" t="str">
        <x:f>IF(COUNT(M23:N23)=2,N23-M23,"n.a.")</x:f>
        <x:v>n.a.</x:v>
      </x:c>
      <x:c r="P23" s="5"/>
      <x:c r="Q23" s="2"/>
      <x:c r="R23" s="2"/>
      <x:c r="S23" s="2"/>
      <x:c r="T23" s="2"/>
      <x:c r="U23" s="2"/>
      <x:c r="V23" s="2"/>
      <x:c r="W23" s="2"/>
      <x:c r="X23" s="2"/>
      <x:c r="Y23" s="2"/>
      <x:c r="Z23" s="2"/>
      <x:c r="AA23" s="2"/>
      <x:c r="AB23" s="2"/>
      <x:c r="AC23" s="2"/>
      <x:c r="AD23" s="2"/>
    </x:row>
    <x:row r="24" ht="38" customHeight="1">
      <x:c r="A24" s="1"/>
      <x:c r="B24" s="1"/>
      <x:c r="C24" s="2" t="str">
        <x:v>S03</x:v>
      </x:c>
      <x:c r="D24" s="2" t="n">
        <x:v>5</x:v>
      </x:c>
      <x:c r="E24" s="50" t="str">
        <x:f>IF(COUNTIFS('Initiatives'!$C$7:$C$16,$C24)&lt;&gt;1,"Invalid ID",IF(INDEX('Initiatives'!$AB$7:$AB$16,MATCH($C24,'Initiatives'!$C$7:$C$16,0))="No","Excluded",IF(INDEX('Initiatives'!$D$7:$D$16,MATCH($C24,'Initiatives'!$C$7:$C$16,0))="","Missing input",INDEX('Initiatives'!$D$7:$D$16,MATCH($C24,'Initiatives'!$C$7:$C$16,0)))))</x:f>
        <x:v>Consolidate finance systems</x:v>
      </x:c>
      <x:c r="F24" s="50" t="str">
        <x:f>IF(COUNTIFS('Initiatives'!$C$7:$C$16,$C24)&lt;&gt;1,"Invalid ID",IF(INDEX('Initiatives'!$AB$7:$AB$16,MATCH($C24,'Initiatives'!$C$7:$C$16,0))="No","Excluded",IF(INDEX('Initiatives'!$R$7:$R$16,MATCH($C24,'Initiatives'!$C$7:$C$16,0))="","Missing input",INDEX('Initiatives'!$R$7:$R$16,MATCH($C24,'Initiatives'!$C$7:$C$16,0)))))</x:f>
        <x:v>Chief financial officer</x:v>
      </x:c>
      <x:c r="G24" s="39" t="n">
        <x:f>INDEX('Cash Flow'!$D$25:$I$204,(MATCH($C24,'Cash Flow'!$L$7:$L$16,0)-1)*18+6,$D24+1)</x:f>
        <x:v>280</x:v>
      </x:c>
      <x:c r="H24" s="15"/>
      <x:c r="I24" s="37" t="str">
        <x:f>IF(COUNT(G24:H24)=2,H24-G24,"n.a.")</x:f>
        <x:v>n.a.</x:v>
      </x:c>
      <x:c r="J24" s="37" t="n">
        <x:f>IF(COUNT(G24,M24)=2,G24-M24,"n.a.")</x:f>
        <x:v>115</x:v>
      </x:c>
      <x:c r="K24" s="15"/>
      <x:c r="L24" s="37" t="str">
        <x:f>IF(COUNT(J24:K24)=2,J24-K24,"n.a.")</x:f>
        <x:v>n.a.</x:v>
      </x:c>
      <x:c r="M24" s="39" t="n">
        <x:f>INDEX('Cash Flow'!$D$25:$I$204,(MATCH($C24,'Cash Flow'!$L$7:$L$16,0)-1)*18+13,$D24+1)</x:f>
        <x:v>165</x:v>
      </x:c>
      <x:c r="N24" s="37" t="str">
        <x:f>IF(COUNT(H24,K24)=2,H24-K24,"n.a.")</x:f>
        <x:v>n.a.</x:v>
      </x:c>
      <x:c r="O24" s="37" t="str">
        <x:f>IF(COUNT(M24:N24)=2,N24-M24,"n.a.")</x:f>
        <x:v>n.a.</x:v>
      </x:c>
      <x:c r="P24" s="5"/>
      <x:c r="Q24" s="2"/>
      <x:c r="R24" s="2"/>
      <x:c r="S24" s="2"/>
      <x:c r="T24" s="2"/>
      <x:c r="U24" s="2"/>
      <x:c r="V24" s="2"/>
      <x:c r="W24" s="2"/>
      <x:c r="X24" s="2"/>
      <x:c r="Y24" s="2"/>
      <x:c r="Z24" s="2"/>
      <x:c r="AA24" s="2"/>
      <x:c r="AB24" s="2"/>
      <x:c r="AC24" s="2"/>
      <x:c r="AD24" s="2"/>
    </x:row>
    <x:row r="25" ht="38" customHeight="1">
      <x:c r="A25" s="1"/>
      <x:c r="B25" s="1"/>
      <x:c r="C25" s="2" t="str">
        <x:v>S04</x:v>
      </x:c>
      <x:c r="D25" s="2" t="n">
        <x:v>0</x:v>
      </x:c>
      <x:c r="E25" s="50" t="str">
        <x:f>IF(COUNTIFS('Initiatives'!$C$7:$C$16,$C25)&lt;&gt;1,"Invalid ID",IF(INDEX('Initiatives'!$AB$7:$AB$16,MATCH($C25,'Initiatives'!$C$7:$C$16,0))="No","Excluded",IF(INDEX('Initiatives'!$D$7:$D$16,MATCH($C25,'Initiatives'!$C$7:$C$16,0))="","Missing input",INDEX('Initiatives'!$D$7:$D$16,MATCH($C25,'Initiatives'!$C$7:$C$16,0)))))</x:f>
        <x:v>Excluded</x:v>
      </x:c>
      <x:c r="F25" s="50" t="str">
        <x:f>IF(COUNTIFS('Initiatives'!$C$7:$C$16,$C25)&lt;&gt;1,"Invalid ID",IF(INDEX('Initiatives'!$AB$7:$AB$16,MATCH($C25,'Initiatives'!$C$7:$C$16,0))="No","Excluded",IF(INDEX('Initiatives'!$R$7:$R$16,MATCH($C25,'Initiatives'!$C$7:$C$16,0))="","Missing input",INDEX('Initiatives'!$R$7:$R$16,MATCH($C25,'Initiatives'!$C$7:$C$16,0)))))</x:f>
        <x:v>Excluded</x:v>
      </x:c>
      <x:c r="G25" s="39" t="n">
        <x:f>INDEX('Cash Flow'!$D$25:$I$204,(MATCH($C25,'Cash Flow'!$L$7:$L$16,0)-1)*18+6,$D25+1)</x:f>
        <x:v>0</x:v>
      </x:c>
      <x:c r="H25" s="15"/>
      <x:c r="I25" s="37" t="str">
        <x:f>IF(COUNT(G25:H25)=2,H25-G25,"n.a.")</x:f>
        <x:v>n.a.</x:v>
      </x:c>
      <x:c r="J25" s="37" t="n">
        <x:f>IF(COUNT(G25,M25)=2,G25-M25,"n.a.")</x:f>
        <x:v>0</x:v>
      </x:c>
      <x:c r="K25" s="15"/>
      <x:c r="L25" s="37" t="str">
        <x:f>IF(COUNT(J25:K25)=2,J25-K25,"n.a.")</x:f>
        <x:v>n.a.</x:v>
      </x:c>
      <x:c r="M25" s="39" t="n">
        <x:f>INDEX('Cash Flow'!$D$25:$I$204,(MATCH($C25,'Cash Flow'!$L$7:$L$16,0)-1)*18+13,$D25+1)</x:f>
        <x:v>0</x:v>
      </x:c>
      <x:c r="N25" s="37" t="str">
        <x:f>IF(COUNT(H25,K25)=2,H25-K25,"n.a.")</x:f>
        <x:v>n.a.</x:v>
      </x:c>
      <x:c r="O25" s="37" t="str">
        <x:f>IF(COUNT(M25:N25)=2,N25-M25,"n.a.")</x:f>
        <x:v>n.a.</x:v>
      </x:c>
      <x:c r="P25" s="5"/>
      <x:c r="Q25" s="2"/>
      <x:c r="R25" s="2"/>
      <x:c r="S25" s="2"/>
      <x:c r="T25" s="2"/>
      <x:c r="U25" s="2"/>
      <x:c r="V25" s="2"/>
      <x:c r="W25" s="2"/>
      <x:c r="X25" s="2"/>
      <x:c r="Y25" s="2"/>
      <x:c r="Z25" s="2"/>
      <x:c r="AA25" s="2"/>
      <x:c r="AB25" s="2"/>
      <x:c r="AC25" s="2"/>
      <x:c r="AD25" s="2"/>
    </x:row>
    <x:row r="26" ht="38" customHeight="1">
      <x:c r="A26" s="1"/>
      <x:c r="B26" s="1"/>
      <x:c r="C26" s="2" t="str">
        <x:v>S04</x:v>
      </x:c>
      <x:c r="D26" s="2" t="n">
        <x:v>1</x:v>
      </x:c>
      <x:c r="E26" s="50" t="str">
        <x:f>IF(COUNTIFS('Initiatives'!$C$7:$C$16,$C26)&lt;&gt;1,"Invalid ID",IF(INDEX('Initiatives'!$AB$7:$AB$16,MATCH($C26,'Initiatives'!$C$7:$C$16,0))="No","Excluded",IF(INDEX('Initiatives'!$D$7:$D$16,MATCH($C26,'Initiatives'!$C$7:$C$16,0))="","Missing input",INDEX('Initiatives'!$D$7:$D$16,MATCH($C26,'Initiatives'!$C$7:$C$16,0)))))</x:f>
        <x:v>Excluded</x:v>
      </x:c>
      <x:c r="F26" s="50" t="str">
        <x:f>IF(COUNTIFS('Initiatives'!$C$7:$C$16,$C26)&lt;&gt;1,"Invalid ID",IF(INDEX('Initiatives'!$AB$7:$AB$16,MATCH($C26,'Initiatives'!$C$7:$C$16,0))="No","Excluded",IF(INDEX('Initiatives'!$R$7:$R$16,MATCH($C26,'Initiatives'!$C$7:$C$16,0))="","Missing input",INDEX('Initiatives'!$R$7:$R$16,MATCH($C26,'Initiatives'!$C$7:$C$16,0)))))</x:f>
        <x:v>Excluded</x:v>
      </x:c>
      <x:c r="G26" s="39" t="n">
        <x:f>INDEX('Cash Flow'!$D$25:$I$204,(MATCH($C26,'Cash Flow'!$L$7:$L$16,0)-1)*18+6,$D26+1)</x:f>
        <x:v>0</x:v>
      </x:c>
      <x:c r="H26" s="15"/>
      <x:c r="I26" s="37" t="str">
        <x:f>IF(COUNT(G26:H26)=2,H26-G26,"n.a.")</x:f>
        <x:v>n.a.</x:v>
      </x:c>
      <x:c r="J26" s="37" t="n">
        <x:f>IF(COUNT(G26,M26)=2,G26-M26,"n.a.")</x:f>
        <x:v>0</x:v>
      </x:c>
      <x:c r="K26" s="15"/>
      <x:c r="L26" s="37" t="str">
        <x:f>IF(COUNT(J26:K26)=2,J26-K26,"n.a.")</x:f>
        <x:v>n.a.</x:v>
      </x:c>
      <x:c r="M26" s="39" t="n">
        <x:f>INDEX('Cash Flow'!$D$25:$I$204,(MATCH($C26,'Cash Flow'!$L$7:$L$16,0)-1)*18+13,$D26+1)</x:f>
        <x:v>0</x:v>
      </x:c>
      <x:c r="N26" s="37" t="str">
        <x:f>IF(COUNT(H26,K26)=2,H26-K26,"n.a.")</x:f>
        <x:v>n.a.</x:v>
      </x:c>
      <x:c r="O26" s="37" t="str">
        <x:f>IF(COUNT(M26:N26)=2,N26-M26,"n.a.")</x:f>
        <x:v>n.a.</x:v>
      </x:c>
      <x:c r="P26" s="5"/>
      <x:c r="Q26" s="2"/>
      <x:c r="R26" s="2"/>
      <x:c r="S26" s="2"/>
      <x:c r="T26" s="2"/>
      <x:c r="U26" s="2"/>
      <x:c r="V26" s="2"/>
      <x:c r="W26" s="2"/>
      <x:c r="X26" s="2"/>
      <x:c r="Y26" s="2"/>
      <x:c r="Z26" s="2"/>
      <x:c r="AA26" s="2"/>
      <x:c r="AB26" s="2"/>
      <x:c r="AC26" s="2"/>
      <x:c r="AD26" s="2"/>
    </x:row>
    <x:row r="27" ht="38" customHeight="1">
      <x:c r="A27" s="1"/>
      <x:c r="B27" s="1"/>
      <x:c r="C27" s="2" t="str">
        <x:v>S04</x:v>
      </x:c>
      <x:c r="D27" s="2" t="n">
        <x:v>2</x:v>
      </x:c>
      <x:c r="E27" s="50" t="str">
        <x:f>IF(COUNTIFS('Initiatives'!$C$7:$C$16,$C27)&lt;&gt;1,"Invalid ID",IF(INDEX('Initiatives'!$AB$7:$AB$16,MATCH($C27,'Initiatives'!$C$7:$C$16,0))="No","Excluded",IF(INDEX('Initiatives'!$D$7:$D$16,MATCH($C27,'Initiatives'!$C$7:$C$16,0))="","Missing input",INDEX('Initiatives'!$D$7:$D$16,MATCH($C27,'Initiatives'!$C$7:$C$16,0)))))</x:f>
        <x:v>Excluded</x:v>
      </x:c>
      <x:c r="F27" s="50" t="str">
        <x:f>IF(COUNTIFS('Initiatives'!$C$7:$C$16,$C27)&lt;&gt;1,"Invalid ID",IF(INDEX('Initiatives'!$AB$7:$AB$16,MATCH($C27,'Initiatives'!$C$7:$C$16,0))="No","Excluded",IF(INDEX('Initiatives'!$R$7:$R$16,MATCH($C27,'Initiatives'!$C$7:$C$16,0))="","Missing input",INDEX('Initiatives'!$R$7:$R$16,MATCH($C27,'Initiatives'!$C$7:$C$16,0)))))</x:f>
        <x:v>Excluded</x:v>
      </x:c>
      <x:c r="G27" s="39" t="n">
        <x:f>INDEX('Cash Flow'!$D$25:$I$204,(MATCH($C27,'Cash Flow'!$L$7:$L$16,0)-1)*18+6,$D27+1)</x:f>
        <x:v>0</x:v>
      </x:c>
      <x:c r="H27" s="15"/>
      <x:c r="I27" s="37" t="str">
        <x:f>IF(COUNT(G27:H27)=2,H27-G27,"n.a.")</x:f>
        <x:v>n.a.</x:v>
      </x:c>
      <x:c r="J27" s="37" t="n">
        <x:f>IF(COUNT(G27,M27)=2,G27-M27,"n.a.")</x:f>
        <x:v>0</x:v>
      </x:c>
      <x:c r="K27" s="15"/>
      <x:c r="L27" s="37" t="str">
        <x:f>IF(COUNT(J27:K27)=2,J27-K27,"n.a.")</x:f>
        <x:v>n.a.</x:v>
      </x:c>
      <x:c r="M27" s="39" t="n">
        <x:f>INDEX('Cash Flow'!$D$25:$I$204,(MATCH($C27,'Cash Flow'!$L$7:$L$16,0)-1)*18+13,$D27+1)</x:f>
        <x:v>0</x:v>
      </x:c>
      <x:c r="N27" s="37" t="str">
        <x:f>IF(COUNT(H27,K27)=2,H27-K27,"n.a.")</x:f>
        <x:v>n.a.</x:v>
      </x:c>
      <x:c r="O27" s="37" t="str">
        <x:f>IF(COUNT(M27:N27)=2,N27-M27,"n.a.")</x:f>
        <x:v>n.a.</x:v>
      </x:c>
      <x:c r="P27" s="5"/>
      <x:c r="Q27" s="2"/>
      <x:c r="R27" s="2"/>
      <x:c r="S27" s="2"/>
      <x:c r="T27" s="2"/>
      <x:c r="U27" s="2"/>
      <x:c r="V27" s="2"/>
      <x:c r="W27" s="2"/>
      <x:c r="X27" s="2"/>
      <x:c r="Y27" s="2"/>
      <x:c r="Z27" s="2"/>
      <x:c r="AA27" s="2"/>
      <x:c r="AB27" s="2"/>
      <x:c r="AC27" s="2"/>
      <x:c r="AD27" s="2"/>
    </x:row>
    <x:row r="28" ht="38" customHeight="1">
      <x:c r="A28" s="1"/>
      <x:c r="B28" s="1"/>
      <x:c r="C28" s="2" t="str">
        <x:v>S04</x:v>
      </x:c>
      <x:c r="D28" s="2" t="n">
        <x:v>3</x:v>
      </x:c>
      <x:c r="E28" s="50" t="str">
        <x:f>IF(COUNTIFS('Initiatives'!$C$7:$C$16,$C28)&lt;&gt;1,"Invalid ID",IF(INDEX('Initiatives'!$AB$7:$AB$16,MATCH($C28,'Initiatives'!$C$7:$C$16,0))="No","Excluded",IF(INDEX('Initiatives'!$D$7:$D$16,MATCH($C28,'Initiatives'!$C$7:$C$16,0))="","Missing input",INDEX('Initiatives'!$D$7:$D$16,MATCH($C28,'Initiatives'!$C$7:$C$16,0)))))</x:f>
        <x:v>Excluded</x:v>
      </x:c>
      <x:c r="F28" s="50" t="str">
        <x:f>IF(COUNTIFS('Initiatives'!$C$7:$C$16,$C28)&lt;&gt;1,"Invalid ID",IF(INDEX('Initiatives'!$AB$7:$AB$16,MATCH($C28,'Initiatives'!$C$7:$C$16,0))="No","Excluded",IF(INDEX('Initiatives'!$R$7:$R$16,MATCH($C28,'Initiatives'!$C$7:$C$16,0))="","Missing input",INDEX('Initiatives'!$R$7:$R$16,MATCH($C28,'Initiatives'!$C$7:$C$16,0)))))</x:f>
        <x:v>Excluded</x:v>
      </x:c>
      <x:c r="G28" s="39" t="n">
        <x:f>INDEX('Cash Flow'!$D$25:$I$204,(MATCH($C28,'Cash Flow'!$L$7:$L$16,0)-1)*18+6,$D28+1)</x:f>
        <x:v>0</x:v>
      </x:c>
      <x:c r="H28" s="15"/>
      <x:c r="I28" s="37" t="str">
        <x:f>IF(COUNT(G28:H28)=2,H28-G28,"n.a.")</x:f>
        <x:v>n.a.</x:v>
      </x:c>
      <x:c r="J28" s="37" t="n">
        <x:f>IF(COUNT(G28,M28)=2,G28-M28,"n.a.")</x:f>
        <x:v>0</x:v>
      </x:c>
      <x:c r="K28" s="15"/>
      <x:c r="L28" s="37" t="str">
        <x:f>IF(COUNT(J28:K28)=2,J28-K28,"n.a.")</x:f>
        <x:v>n.a.</x:v>
      </x:c>
      <x:c r="M28" s="39" t="n">
        <x:f>INDEX('Cash Flow'!$D$25:$I$204,(MATCH($C28,'Cash Flow'!$L$7:$L$16,0)-1)*18+13,$D28+1)</x:f>
        <x:v>0</x:v>
      </x:c>
      <x:c r="N28" s="37" t="str">
        <x:f>IF(COUNT(H28,K28)=2,H28-K28,"n.a.")</x:f>
        <x:v>n.a.</x:v>
      </x:c>
      <x:c r="O28" s="37" t="str">
        <x:f>IF(COUNT(M28:N28)=2,N28-M28,"n.a.")</x:f>
        <x:v>n.a.</x:v>
      </x:c>
      <x:c r="P28" s="5"/>
      <x:c r="Q28" s="2"/>
      <x:c r="R28" s="2"/>
      <x:c r="S28" s="2"/>
      <x:c r="T28" s="2"/>
      <x:c r="U28" s="2"/>
      <x:c r="V28" s="2"/>
      <x:c r="W28" s="2"/>
      <x:c r="X28" s="2"/>
      <x:c r="Y28" s="2"/>
      <x:c r="Z28" s="2"/>
      <x:c r="AA28" s="2"/>
      <x:c r="AB28" s="2"/>
      <x:c r="AC28" s="2"/>
      <x:c r="AD28" s="2"/>
    </x:row>
    <x:row r="29" ht="38" customHeight="1">
      <x:c r="A29" s="1"/>
      <x:c r="B29" s="1"/>
      <x:c r="C29" s="2" t="str">
        <x:v>S04</x:v>
      </x:c>
      <x:c r="D29" s="2" t="n">
        <x:v>4</x:v>
      </x:c>
      <x:c r="E29" s="50" t="str">
        <x:f>IF(COUNTIFS('Initiatives'!$C$7:$C$16,$C29)&lt;&gt;1,"Invalid ID",IF(INDEX('Initiatives'!$AB$7:$AB$16,MATCH($C29,'Initiatives'!$C$7:$C$16,0))="No","Excluded",IF(INDEX('Initiatives'!$D$7:$D$16,MATCH($C29,'Initiatives'!$C$7:$C$16,0))="","Missing input",INDEX('Initiatives'!$D$7:$D$16,MATCH($C29,'Initiatives'!$C$7:$C$16,0)))))</x:f>
        <x:v>Excluded</x:v>
      </x:c>
      <x:c r="F29" s="50" t="str">
        <x:f>IF(COUNTIFS('Initiatives'!$C$7:$C$16,$C29)&lt;&gt;1,"Invalid ID",IF(INDEX('Initiatives'!$AB$7:$AB$16,MATCH($C29,'Initiatives'!$C$7:$C$16,0))="No","Excluded",IF(INDEX('Initiatives'!$R$7:$R$16,MATCH($C29,'Initiatives'!$C$7:$C$16,0))="","Missing input",INDEX('Initiatives'!$R$7:$R$16,MATCH($C29,'Initiatives'!$C$7:$C$16,0)))))</x:f>
        <x:v>Excluded</x:v>
      </x:c>
      <x:c r="G29" s="39" t="n">
        <x:f>INDEX('Cash Flow'!$D$25:$I$204,(MATCH($C29,'Cash Flow'!$L$7:$L$16,0)-1)*18+6,$D29+1)</x:f>
        <x:v>0</x:v>
      </x:c>
      <x:c r="H29" s="15"/>
      <x:c r="I29" s="37" t="str">
        <x:f>IF(COUNT(G29:H29)=2,H29-G29,"n.a.")</x:f>
        <x:v>n.a.</x:v>
      </x:c>
      <x:c r="J29" s="37" t="n">
        <x:f>IF(COUNT(G29,M29)=2,G29-M29,"n.a.")</x:f>
        <x:v>0</x:v>
      </x:c>
      <x:c r="K29" s="15"/>
      <x:c r="L29" s="37" t="str">
        <x:f>IF(COUNT(J29:K29)=2,J29-K29,"n.a.")</x:f>
        <x:v>n.a.</x:v>
      </x:c>
      <x:c r="M29" s="39" t="n">
        <x:f>INDEX('Cash Flow'!$D$25:$I$204,(MATCH($C29,'Cash Flow'!$L$7:$L$16,0)-1)*18+13,$D29+1)</x:f>
        <x:v>0</x:v>
      </x:c>
      <x:c r="N29" s="37" t="str">
        <x:f>IF(COUNT(H29,K29)=2,H29-K29,"n.a.")</x:f>
        <x:v>n.a.</x:v>
      </x:c>
      <x:c r="O29" s="37" t="str">
        <x:f>IF(COUNT(M29:N29)=2,N29-M29,"n.a.")</x:f>
        <x:v>n.a.</x:v>
      </x:c>
      <x:c r="P29" s="5"/>
      <x:c r="Q29" s="2"/>
      <x:c r="R29" s="2"/>
      <x:c r="S29" s="2"/>
      <x:c r="T29" s="2"/>
      <x:c r="U29" s="2"/>
      <x:c r="V29" s="2"/>
      <x:c r="W29" s="2"/>
      <x:c r="X29" s="2"/>
      <x:c r="Y29" s="2"/>
      <x:c r="Z29" s="2"/>
      <x:c r="AA29" s="2"/>
      <x:c r="AB29" s="2"/>
      <x:c r="AC29" s="2"/>
      <x:c r="AD29" s="2"/>
    </x:row>
    <x:row r="30" ht="38" customHeight="1">
      <x:c r="A30" s="1"/>
      <x:c r="B30" s="1"/>
      <x:c r="C30" s="2" t="str">
        <x:v>S04</x:v>
      </x:c>
      <x:c r="D30" s="2" t="n">
        <x:v>5</x:v>
      </x:c>
      <x:c r="E30" s="50" t="str">
        <x:f>IF(COUNTIFS('Initiatives'!$C$7:$C$16,$C30)&lt;&gt;1,"Invalid ID",IF(INDEX('Initiatives'!$AB$7:$AB$16,MATCH($C30,'Initiatives'!$C$7:$C$16,0))="No","Excluded",IF(INDEX('Initiatives'!$D$7:$D$16,MATCH($C30,'Initiatives'!$C$7:$C$16,0))="","Missing input",INDEX('Initiatives'!$D$7:$D$16,MATCH($C30,'Initiatives'!$C$7:$C$16,0)))))</x:f>
        <x:v>Excluded</x:v>
      </x:c>
      <x:c r="F30" s="50" t="str">
        <x:f>IF(COUNTIFS('Initiatives'!$C$7:$C$16,$C30)&lt;&gt;1,"Invalid ID",IF(INDEX('Initiatives'!$AB$7:$AB$16,MATCH($C30,'Initiatives'!$C$7:$C$16,0))="No","Excluded",IF(INDEX('Initiatives'!$R$7:$R$16,MATCH($C30,'Initiatives'!$C$7:$C$16,0))="","Missing input",INDEX('Initiatives'!$R$7:$R$16,MATCH($C30,'Initiatives'!$C$7:$C$16,0)))))</x:f>
        <x:v>Excluded</x:v>
      </x:c>
      <x:c r="G30" s="39" t="n">
        <x:f>INDEX('Cash Flow'!$D$25:$I$204,(MATCH($C30,'Cash Flow'!$L$7:$L$16,0)-1)*18+6,$D30+1)</x:f>
        <x:v>0</x:v>
      </x:c>
      <x:c r="H30" s="15"/>
      <x:c r="I30" s="37" t="str">
        <x:f>IF(COUNT(G30:H30)=2,H30-G30,"n.a.")</x:f>
        <x:v>n.a.</x:v>
      </x:c>
      <x:c r="J30" s="37" t="n">
        <x:f>IF(COUNT(G30,M30)=2,G30-M30,"n.a.")</x:f>
        <x:v>0</x:v>
      </x:c>
      <x:c r="K30" s="15"/>
      <x:c r="L30" s="37" t="str">
        <x:f>IF(COUNT(J30:K30)=2,J30-K30,"n.a.")</x:f>
        <x:v>n.a.</x:v>
      </x:c>
      <x:c r="M30" s="39" t="n">
        <x:f>INDEX('Cash Flow'!$D$25:$I$204,(MATCH($C30,'Cash Flow'!$L$7:$L$16,0)-1)*18+13,$D30+1)</x:f>
        <x:v>0</x:v>
      </x:c>
      <x:c r="N30" s="37" t="str">
        <x:f>IF(COUNT(H30,K30)=2,H30-K30,"n.a.")</x:f>
        <x:v>n.a.</x:v>
      </x:c>
      <x:c r="O30" s="37" t="str">
        <x:f>IF(COUNT(M30:N30)=2,N30-M30,"n.a.")</x:f>
        <x:v>n.a.</x:v>
      </x:c>
      <x:c r="P30" s="5"/>
      <x:c r="Q30" s="2"/>
      <x:c r="R30" s="2"/>
      <x:c r="S30" s="2"/>
      <x:c r="T30" s="2"/>
      <x:c r="U30" s="2"/>
      <x:c r="V30" s="2"/>
      <x:c r="W30" s="2"/>
      <x:c r="X30" s="2"/>
      <x:c r="Y30" s="2"/>
      <x:c r="Z30" s="2"/>
      <x:c r="AA30" s="2"/>
      <x:c r="AB30" s="2"/>
      <x:c r="AC30" s="2"/>
      <x:c r="AD30" s="2"/>
    </x:row>
    <x:row r="31" ht="38" customHeight="1">
      <x:c r="A31" s="1"/>
      <x:c r="B31" s="1"/>
      <x:c r="C31" s="2" t="str">
        <x:v>S05</x:v>
      </x:c>
      <x:c r="D31" s="2" t="n">
        <x:v>0</x:v>
      </x:c>
      <x:c r="E31" s="50" t="str">
        <x:f>IF(COUNTIFS('Initiatives'!$C$7:$C$16,$C31)&lt;&gt;1,"Invalid ID",IF(INDEX('Initiatives'!$AB$7:$AB$16,MATCH($C31,'Initiatives'!$C$7:$C$16,0))="No","Excluded",IF(INDEX('Initiatives'!$D$7:$D$16,MATCH($C31,'Initiatives'!$C$7:$C$16,0))="","Missing input",INDEX('Initiatives'!$D$7:$D$16,MATCH($C31,'Initiatives'!$C$7:$C$16,0)))))</x:f>
        <x:v>Excluded</x:v>
      </x:c>
      <x:c r="F31" s="50" t="str">
        <x:f>IF(COUNTIFS('Initiatives'!$C$7:$C$16,$C31)&lt;&gt;1,"Invalid ID",IF(INDEX('Initiatives'!$AB$7:$AB$16,MATCH($C31,'Initiatives'!$C$7:$C$16,0))="No","Excluded",IF(INDEX('Initiatives'!$R$7:$R$16,MATCH($C31,'Initiatives'!$C$7:$C$16,0))="","Missing input",INDEX('Initiatives'!$R$7:$R$16,MATCH($C31,'Initiatives'!$C$7:$C$16,0)))))</x:f>
        <x:v>Excluded</x:v>
      </x:c>
      <x:c r="G31" s="39" t="n">
        <x:f>INDEX('Cash Flow'!$D$25:$I$204,(MATCH($C31,'Cash Flow'!$L$7:$L$16,0)-1)*18+6,$D31+1)</x:f>
        <x:v>0</x:v>
      </x:c>
      <x:c r="H31" s="15"/>
      <x:c r="I31" s="37" t="str">
        <x:f>IF(COUNT(G31:H31)=2,H31-G31,"n.a.")</x:f>
        <x:v>n.a.</x:v>
      </x:c>
      <x:c r="J31" s="37" t="n">
        <x:f>IF(COUNT(G31,M31)=2,G31-M31,"n.a.")</x:f>
        <x:v>0</x:v>
      </x:c>
      <x:c r="K31" s="15"/>
      <x:c r="L31" s="37" t="str">
        <x:f>IF(COUNT(J31:K31)=2,J31-K31,"n.a.")</x:f>
        <x:v>n.a.</x:v>
      </x:c>
      <x:c r="M31" s="39" t="n">
        <x:f>INDEX('Cash Flow'!$D$25:$I$204,(MATCH($C31,'Cash Flow'!$L$7:$L$16,0)-1)*18+13,$D31+1)</x:f>
        <x:v>0</x:v>
      </x:c>
      <x:c r="N31" s="37" t="str">
        <x:f>IF(COUNT(H31,K31)=2,H31-K31,"n.a.")</x:f>
        <x:v>n.a.</x:v>
      </x:c>
      <x:c r="O31" s="37" t="str">
        <x:f>IF(COUNT(M31:N31)=2,N31-M31,"n.a.")</x:f>
        <x:v>n.a.</x:v>
      </x:c>
      <x:c r="P31" s="5"/>
      <x:c r="Q31" s="2"/>
      <x:c r="R31" s="2"/>
      <x:c r="S31" s="2"/>
      <x:c r="T31" s="2"/>
      <x:c r="U31" s="2"/>
      <x:c r="V31" s="2"/>
      <x:c r="W31" s="2"/>
      <x:c r="X31" s="2"/>
      <x:c r="Y31" s="2"/>
      <x:c r="Z31" s="2"/>
      <x:c r="AA31" s="2"/>
      <x:c r="AB31" s="2"/>
      <x:c r="AC31" s="2"/>
      <x:c r="AD31" s="2"/>
    </x:row>
    <x:row r="32" ht="38" customHeight="1">
      <x:c r="A32" s="1"/>
      <x:c r="B32" s="1"/>
      <x:c r="C32" s="2" t="str">
        <x:v>S05</x:v>
      </x:c>
      <x:c r="D32" s="2" t="n">
        <x:v>1</x:v>
      </x:c>
      <x:c r="E32" s="50" t="str">
        <x:f>IF(COUNTIFS('Initiatives'!$C$7:$C$16,$C32)&lt;&gt;1,"Invalid ID",IF(INDEX('Initiatives'!$AB$7:$AB$16,MATCH($C32,'Initiatives'!$C$7:$C$16,0))="No","Excluded",IF(INDEX('Initiatives'!$D$7:$D$16,MATCH($C32,'Initiatives'!$C$7:$C$16,0))="","Missing input",INDEX('Initiatives'!$D$7:$D$16,MATCH($C32,'Initiatives'!$C$7:$C$16,0)))))</x:f>
        <x:v>Excluded</x:v>
      </x:c>
      <x:c r="F32" s="50" t="str">
        <x:f>IF(COUNTIFS('Initiatives'!$C$7:$C$16,$C32)&lt;&gt;1,"Invalid ID",IF(INDEX('Initiatives'!$AB$7:$AB$16,MATCH($C32,'Initiatives'!$C$7:$C$16,0))="No","Excluded",IF(INDEX('Initiatives'!$R$7:$R$16,MATCH($C32,'Initiatives'!$C$7:$C$16,0))="","Missing input",INDEX('Initiatives'!$R$7:$R$16,MATCH($C32,'Initiatives'!$C$7:$C$16,0)))))</x:f>
        <x:v>Excluded</x:v>
      </x:c>
      <x:c r="G32" s="39" t="n">
        <x:f>INDEX('Cash Flow'!$D$25:$I$204,(MATCH($C32,'Cash Flow'!$L$7:$L$16,0)-1)*18+6,$D32+1)</x:f>
        <x:v>0</x:v>
      </x:c>
      <x:c r="H32" s="15"/>
      <x:c r="I32" s="37" t="str">
        <x:f>IF(COUNT(G32:H32)=2,H32-G32,"n.a.")</x:f>
        <x:v>n.a.</x:v>
      </x:c>
      <x:c r="J32" s="37" t="n">
        <x:f>IF(COUNT(G32,M32)=2,G32-M32,"n.a.")</x:f>
        <x:v>0</x:v>
      </x:c>
      <x:c r="K32" s="15"/>
      <x:c r="L32" s="37" t="str">
        <x:f>IF(COUNT(J32:K32)=2,J32-K32,"n.a.")</x:f>
        <x:v>n.a.</x:v>
      </x:c>
      <x:c r="M32" s="39" t="n">
        <x:f>INDEX('Cash Flow'!$D$25:$I$204,(MATCH($C32,'Cash Flow'!$L$7:$L$16,0)-1)*18+13,$D32+1)</x:f>
        <x:v>0</x:v>
      </x:c>
      <x:c r="N32" s="37" t="str">
        <x:f>IF(COUNT(H32,K32)=2,H32-K32,"n.a.")</x:f>
        <x:v>n.a.</x:v>
      </x:c>
      <x:c r="O32" s="37" t="str">
        <x:f>IF(COUNT(M32:N32)=2,N32-M32,"n.a.")</x:f>
        <x:v>n.a.</x:v>
      </x:c>
      <x:c r="P32" s="5"/>
      <x:c r="Q32" s="2"/>
      <x:c r="R32" s="2"/>
      <x:c r="S32" s="2"/>
      <x:c r="T32" s="2"/>
      <x:c r="U32" s="2"/>
      <x:c r="V32" s="2"/>
      <x:c r="W32" s="2"/>
      <x:c r="X32" s="2"/>
      <x:c r="Y32" s="2"/>
      <x:c r="Z32" s="2"/>
      <x:c r="AA32" s="2"/>
      <x:c r="AB32" s="2"/>
      <x:c r="AC32" s="2"/>
      <x:c r="AD32" s="2"/>
    </x:row>
    <x:row r="33" ht="38" customHeight="1">
      <x:c r="A33" s="1"/>
      <x:c r="B33" s="1"/>
      <x:c r="C33" s="2" t="str">
        <x:v>S05</x:v>
      </x:c>
      <x:c r="D33" s="2" t="n">
        <x:v>2</x:v>
      </x:c>
      <x:c r="E33" s="50" t="str">
        <x:f>IF(COUNTIFS('Initiatives'!$C$7:$C$16,$C33)&lt;&gt;1,"Invalid ID",IF(INDEX('Initiatives'!$AB$7:$AB$16,MATCH($C33,'Initiatives'!$C$7:$C$16,0))="No","Excluded",IF(INDEX('Initiatives'!$D$7:$D$16,MATCH($C33,'Initiatives'!$C$7:$C$16,0))="","Missing input",INDEX('Initiatives'!$D$7:$D$16,MATCH($C33,'Initiatives'!$C$7:$C$16,0)))))</x:f>
        <x:v>Excluded</x:v>
      </x:c>
      <x:c r="F33" s="50" t="str">
        <x:f>IF(COUNTIFS('Initiatives'!$C$7:$C$16,$C33)&lt;&gt;1,"Invalid ID",IF(INDEX('Initiatives'!$AB$7:$AB$16,MATCH($C33,'Initiatives'!$C$7:$C$16,0))="No","Excluded",IF(INDEX('Initiatives'!$R$7:$R$16,MATCH($C33,'Initiatives'!$C$7:$C$16,0))="","Missing input",INDEX('Initiatives'!$R$7:$R$16,MATCH($C33,'Initiatives'!$C$7:$C$16,0)))))</x:f>
        <x:v>Excluded</x:v>
      </x:c>
      <x:c r="G33" s="39" t="n">
        <x:f>INDEX('Cash Flow'!$D$25:$I$204,(MATCH($C33,'Cash Flow'!$L$7:$L$16,0)-1)*18+6,$D33+1)</x:f>
        <x:v>0</x:v>
      </x:c>
      <x:c r="H33" s="15"/>
      <x:c r="I33" s="37" t="str">
        <x:f>IF(COUNT(G33:H33)=2,H33-G33,"n.a.")</x:f>
        <x:v>n.a.</x:v>
      </x:c>
      <x:c r="J33" s="37" t="n">
        <x:f>IF(COUNT(G33,M33)=2,G33-M33,"n.a.")</x:f>
        <x:v>0</x:v>
      </x:c>
      <x:c r="K33" s="15"/>
      <x:c r="L33" s="37" t="str">
        <x:f>IF(COUNT(J33:K33)=2,J33-K33,"n.a.")</x:f>
        <x:v>n.a.</x:v>
      </x:c>
      <x:c r="M33" s="39" t="n">
        <x:f>INDEX('Cash Flow'!$D$25:$I$204,(MATCH($C33,'Cash Flow'!$L$7:$L$16,0)-1)*18+13,$D33+1)</x:f>
        <x:v>0</x:v>
      </x:c>
      <x:c r="N33" s="37" t="str">
        <x:f>IF(COUNT(H33,K33)=2,H33-K33,"n.a.")</x:f>
        <x:v>n.a.</x:v>
      </x:c>
      <x:c r="O33" s="37" t="str">
        <x:f>IF(COUNT(M33:N33)=2,N33-M33,"n.a.")</x:f>
        <x:v>n.a.</x:v>
      </x:c>
      <x:c r="P33" s="5"/>
      <x:c r="Q33" s="2"/>
      <x:c r="R33" s="2"/>
      <x:c r="S33" s="2"/>
      <x:c r="T33" s="2"/>
      <x:c r="U33" s="2"/>
      <x:c r="V33" s="2"/>
      <x:c r="W33" s="2"/>
      <x:c r="X33" s="2"/>
      <x:c r="Y33" s="2"/>
      <x:c r="Z33" s="2"/>
      <x:c r="AA33" s="2"/>
      <x:c r="AB33" s="2"/>
      <x:c r="AC33" s="2"/>
      <x:c r="AD33" s="2"/>
    </x:row>
    <x:row r="34" ht="38" customHeight="1">
      <x:c r="A34" s="1"/>
      <x:c r="B34" s="1"/>
      <x:c r="C34" s="2" t="str">
        <x:v>S05</x:v>
      </x:c>
      <x:c r="D34" s="2" t="n">
        <x:v>3</x:v>
      </x:c>
      <x:c r="E34" s="50" t="str">
        <x:f>IF(COUNTIFS('Initiatives'!$C$7:$C$16,$C34)&lt;&gt;1,"Invalid ID",IF(INDEX('Initiatives'!$AB$7:$AB$16,MATCH($C34,'Initiatives'!$C$7:$C$16,0))="No","Excluded",IF(INDEX('Initiatives'!$D$7:$D$16,MATCH($C34,'Initiatives'!$C$7:$C$16,0))="","Missing input",INDEX('Initiatives'!$D$7:$D$16,MATCH($C34,'Initiatives'!$C$7:$C$16,0)))))</x:f>
        <x:v>Excluded</x:v>
      </x:c>
      <x:c r="F34" s="50" t="str">
        <x:f>IF(COUNTIFS('Initiatives'!$C$7:$C$16,$C34)&lt;&gt;1,"Invalid ID",IF(INDEX('Initiatives'!$AB$7:$AB$16,MATCH($C34,'Initiatives'!$C$7:$C$16,0))="No","Excluded",IF(INDEX('Initiatives'!$R$7:$R$16,MATCH($C34,'Initiatives'!$C$7:$C$16,0))="","Missing input",INDEX('Initiatives'!$R$7:$R$16,MATCH($C34,'Initiatives'!$C$7:$C$16,0)))))</x:f>
        <x:v>Excluded</x:v>
      </x:c>
      <x:c r="G34" s="39" t="n">
        <x:f>INDEX('Cash Flow'!$D$25:$I$204,(MATCH($C34,'Cash Flow'!$L$7:$L$16,0)-1)*18+6,$D34+1)</x:f>
        <x:v>0</x:v>
      </x:c>
      <x:c r="H34" s="15"/>
      <x:c r="I34" s="37" t="str">
        <x:f>IF(COUNT(G34:H34)=2,H34-G34,"n.a.")</x:f>
        <x:v>n.a.</x:v>
      </x:c>
      <x:c r="J34" s="37" t="n">
        <x:f>IF(COUNT(G34,M34)=2,G34-M34,"n.a.")</x:f>
        <x:v>0</x:v>
      </x:c>
      <x:c r="K34" s="15"/>
      <x:c r="L34" s="37" t="str">
        <x:f>IF(COUNT(J34:K34)=2,J34-K34,"n.a.")</x:f>
        <x:v>n.a.</x:v>
      </x:c>
      <x:c r="M34" s="39" t="n">
        <x:f>INDEX('Cash Flow'!$D$25:$I$204,(MATCH($C34,'Cash Flow'!$L$7:$L$16,0)-1)*18+13,$D34+1)</x:f>
        <x:v>0</x:v>
      </x:c>
      <x:c r="N34" s="37" t="str">
        <x:f>IF(COUNT(H34,K34)=2,H34-K34,"n.a.")</x:f>
        <x:v>n.a.</x:v>
      </x:c>
      <x:c r="O34" s="37" t="str">
        <x:f>IF(COUNT(M34:N34)=2,N34-M34,"n.a.")</x:f>
        <x:v>n.a.</x:v>
      </x:c>
      <x:c r="P34" s="5"/>
      <x:c r="Q34" s="2"/>
      <x:c r="R34" s="2"/>
      <x:c r="S34" s="2"/>
      <x:c r="T34" s="2"/>
      <x:c r="U34" s="2"/>
      <x:c r="V34" s="2"/>
      <x:c r="W34" s="2"/>
      <x:c r="X34" s="2"/>
      <x:c r="Y34" s="2"/>
      <x:c r="Z34" s="2"/>
      <x:c r="AA34" s="2"/>
      <x:c r="AB34" s="2"/>
      <x:c r="AC34" s="2"/>
      <x:c r="AD34" s="2"/>
    </x:row>
    <x:row r="35" ht="38" customHeight="1">
      <x:c r="A35" s="1"/>
      <x:c r="B35" s="1"/>
      <x:c r="C35" s="2" t="str">
        <x:v>S05</x:v>
      </x:c>
      <x:c r="D35" s="2" t="n">
        <x:v>4</x:v>
      </x:c>
      <x:c r="E35" s="50" t="str">
        <x:f>IF(COUNTIFS('Initiatives'!$C$7:$C$16,$C35)&lt;&gt;1,"Invalid ID",IF(INDEX('Initiatives'!$AB$7:$AB$16,MATCH($C35,'Initiatives'!$C$7:$C$16,0))="No","Excluded",IF(INDEX('Initiatives'!$D$7:$D$16,MATCH($C35,'Initiatives'!$C$7:$C$16,0))="","Missing input",INDEX('Initiatives'!$D$7:$D$16,MATCH($C35,'Initiatives'!$C$7:$C$16,0)))))</x:f>
        <x:v>Excluded</x:v>
      </x:c>
      <x:c r="F35" s="50" t="str">
        <x:f>IF(COUNTIFS('Initiatives'!$C$7:$C$16,$C35)&lt;&gt;1,"Invalid ID",IF(INDEX('Initiatives'!$AB$7:$AB$16,MATCH($C35,'Initiatives'!$C$7:$C$16,0))="No","Excluded",IF(INDEX('Initiatives'!$R$7:$R$16,MATCH($C35,'Initiatives'!$C$7:$C$16,0))="","Missing input",INDEX('Initiatives'!$R$7:$R$16,MATCH($C35,'Initiatives'!$C$7:$C$16,0)))))</x:f>
        <x:v>Excluded</x:v>
      </x:c>
      <x:c r="G35" s="39" t="n">
        <x:f>INDEX('Cash Flow'!$D$25:$I$204,(MATCH($C35,'Cash Flow'!$L$7:$L$16,0)-1)*18+6,$D35+1)</x:f>
        <x:v>0</x:v>
      </x:c>
      <x:c r="H35" s="15"/>
      <x:c r="I35" s="37" t="str">
        <x:f>IF(COUNT(G35:H35)=2,H35-G35,"n.a.")</x:f>
        <x:v>n.a.</x:v>
      </x:c>
      <x:c r="J35" s="37" t="n">
        <x:f>IF(COUNT(G35,M35)=2,G35-M35,"n.a.")</x:f>
        <x:v>0</x:v>
      </x:c>
      <x:c r="K35" s="15"/>
      <x:c r="L35" s="37" t="str">
        <x:f>IF(COUNT(J35:K35)=2,J35-K35,"n.a.")</x:f>
        <x:v>n.a.</x:v>
      </x:c>
      <x:c r="M35" s="39" t="n">
        <x:f>INDEX('Cash Flow'!$D$25:$I$204,(MATCH($C35,'Cash Flow'!$L$7:$L$16,0)-1)*18+13,$D35+1)</x:f>
        <x:v>0</x:v>
      </x:c>
      <x:c r="N35" s="37" t="str">
        <x:f>IF(COUNT(H35,K35)=2,H35-K35,"n.a.")</x:f>
        <x:v>n.a.</x:v>
      </x:c>
      <x:c r="O35" s="37" t="str">
        <x:f>IF(COUNT(M35:N35)=2,N35-M35,"n.a.")</x:f>
        <x:v>n.a.</x:v>
      </x:c>
      <x:c r="P35" s="5"/>
      <x:c r="Q35" s="2"/>
      <x:c r="R35" s="2"/>
      <x:c r="S35" s="2"/>
      <x:c r="T35" s="2"/>
      <x:c r="U35" s="2"/>
      <x:c r="V35" s="2"/>
      <x:c r="W35" s="2"/>
      <x:c r="X35" s="2"/>
      <x:c r="Y35" s="2"/>
      <x:c r="Z35" s="2"/>
      <x:c r="AA35" s="2"/>
      <x:c r="AB35" s="2"/>
      <x:c r="AC35" s="2"/>
      <x:c r="AD35" s="2"/>
    </x:row>
    <x:row r="36" ht="38" customHeight="1">
      <x:c r="A36" s="1"/>
      <x:c r="B36" s="1"/>
      <x:c r="C36" s="2" t="str">
        <x:v>S05</x:v>
      </x:c>
      <x:c r="D36" s="2" t="n">
        <x:v>5</x:v>
      </x:c>
      <x:c r="E36" s="50" t="str">
        <x:f>IF(COUNTIFS('Initiatives'!$C$7:$C$16,$C36)&lt;&gt;1,"Invalid ID",IF(INDEX('Initiatives'!$AB$7:$AB$16,MATCH($C36,'Initiatives'!$C$7:$C$16,0))="No","Excluded",IF(INDEX('Initiatives'!$D$7:$D$16,MATCH($C36,'Initiatives'!$C$7:$C$16,0))="","Missing input",INDEX('Initiatives'!$D$7:$D$16,MATCH($C36,'Initiatives'!$C$7:$C$16,0)))))</x:f>
        <x:v>Excluded</x:v>
      </x:c>
      <x:c r="F36" s="50" t="str">
        <x:f>IF(COUNTIFS('Initiatives'!$C$7:$C$16,$C36)&lt;&gt;1,"Invalid ID",IF(INDEX('Initiatives'!$AB$7:$AB$16,MATCH($C36,'Initiatives'!$C$7:$C$16,0))="No","Excluded",IF(INDEX('Initiatives'!$R$7:$R$16,MATCH($C36,'Initiatives'!$C$7:$C$16,0))="","Missing input",INDEX('Initiatives'!$R$7:$R$16,MATCH($C36,'Initiatives'!$C$7:$C$16,0)))))</x:f>
        <x:v>Excluded</x:v>
      </x:c>
      <x:c r="G36" s="39" t="n">
        <x:f>INDEX('Cash Flow'!$D$25:$I$204,(MATCH($C36,'Cash Flow'!$L$7:$L$16,0)-1)*18+6,$D36+1)</x:f>
        <x:v>0</x:v>
      </x:c>
      <x:c r="H36" s="15"/>
      <x:c r="I36" s="37" t="str">
        <x:f>IF(COUNT(G36:H36)=2,H36-G36,"n.a.")</x:f>
        <x:v>n.a.</x:v>
      </x:c>
      <x:c r="J36" s="37" t="n">
        <x:f>IF(COUNT(G36,M36)=2,G36-M36,"n.a.")</x:f>
        <x:v>0</x:v>
      </x:c>
      <x:c r="K36" s="15"/>
      <x:c r="L36" s="37" t="str">
        <x:f>IF(COUNT(J36:K36)=2,J36-K36,"n.a.")</x:f>
        <x:v>n.a.</x:v>
      </x:c>
      <x:c r="M36" s="39" t="n">
        <x:f>INDEX('Cash Flow'!$D$25:$I$204,(MATCH($C36,'Cash Flow'!$L$7:$L$16,0)-1)*18+13,$D36+1)</x:f>
        <x:v>0</x:v>
      </x:c>
      <x:c r="N36" s="37" t="str">
        <x:f>IF(COUNT(H36,K36)=2,H36-K36,"n.a.")</x:f>
        <x:v>n.a.</x:v>
      </x:c>
      <x:c r="O36" s="37" t="str">
        <x:f>IF(COUNT(M36:N36)=2,N36-M36,"n.a.")</x:f>
        <x:v>n.a.</x:v>
      </x:c>
      <x:c r="P36" s="5"/>
      <x:c r="Q36" s="2"/>
      <x:c r="R36" s="2"/>
      <x:c r="S36" s="2"/>
      <x:c r="T36" s="2"/>
      <x:c r="U36" s="2"/>
      <x:c r="V36" s="2"/>
      <x:c r="W36" s="2"/>
      <x:c r="X36" s="2"/>
      <x:c r="Y36" s="2"/>
      <x:c r="Z36" s="2"/>
      <x:c r="AA36" s="2"/>
      <x:c r="AB36" s="2"/>
      <x:c r="AC36" s="2"/>
      <x:c r="AD36" s="2"/>
    </x:row>
    <x:row r="37" ht="38" customHeight="1">
      <x:c r="A37" s="1"/>
      <x:c r="B37" s="1"/>
      <x:c r="C37" s="2" t="str">
        <x:v>S06</x:v>
      </x:c>
      <x:c r="D37" s="2" t="n">
        <x:v>0</x:v>
      </x:c>
      <x:c r="E37" s="50" t="str">
        <x:f>IF(COUNTIFS('Initiatives'!$C$7:$C$16,$C37)&lt;&gt;1,"Invalid ID",IF(INDEX('Initiatives'!$AB$7:$AB$16,MATCH($C37,'Initiatives'!$C$7:$C$16,0))="No","Excluded",IF(INDEX('Initiatives'!$D$7:$D$16,MATCH($C37,'Initiatives'!$C$7:$C$16,0))="","Missing input",INDEX('Initiatives'!$D$7:$D$16,MATCH($C37,'Initiatives'!$C$7:$C$16,0)))))</x:f>
        <x:v>Excluded</x:v>
      </x:c>
      <x:c r="F37" s="50" t="str">
        <x:f>IF(COUNTIFS('Initiatives'!$C$7:$C$16,$C37)&lt;&gt;1,"Invalid ID",IF(INDEX('Initiatives'!$AB$7:$AB$16,MATCH($C37,'Initiatives'!$C$7:$C$16,0))="No","Excluded",IF(INDEX('Initiatives'!$R$7:$R$16,MATCH($C37,'Initiatives'!$C$7:$C$16,0))="","Missing input",INDEX('Initiatives'!$R$7:$R$16,MATCH($C37,'Initiatives'!$C$7:$C$16,0)))))</x:f>
        <x:v>Excluded</x:v>
      </x:c>
      <x:c r="G37" s="39" t="n">
        <x:f>INDEX('Cash Flow'!$D$25:$I$204,(MATCH($C37,'Cash Flow'!$L$7:$L$16,0)-1)*18+6,$D37+1)</x:f>
        <x:v>0</x:v>
      </x:c>
      <x:c r="H37" s="15"/>
      <x:c r="I37" s="37" t="str">
        <x:f>IF(COUNT(G37:H37)=2,H37-G37,"n.a.")</x:f>
        <x:v>n.a.</x:v>
      </x:c>
      <x:c r="J37" s="37" t="n">
        <x:f>IF(COUNT(G37,M37)=2,G37-M37,"n.a.")</x:f>
        <x:v>0</x:v>
      </x:c>
      <x:c r="K37" s="15"/>
      <x:c r="L37" s="37" t="str">
        <x:f>IF(COUNT(J37:K37)=2,J37-K37,"n.a.")</x:f>
        <x:v>n.a.</x:v>
      </x:c>
      <x:c r="M37" s="39" t="n">
        <x:f>INDEX('Cash Flow'!$D$25:$I$204,(MATCH($C37,'Cash Flow'!$L$7:$L$16,0)-1)*18+13,$D37+1)</x:f>
        <x:v>0</x:v>
      </x:c>
      <x:c r="N37" s="37" t="str">
        <x:f>IF(COUNT(H37,K37)=2,H37-K37,"n.a.")</x:f>
        <x:v>n.a.</x:v>
      </x:c>
      <x:c r="O37" s="37" t="str">
        <x:f>IF(COUNT(M37:N37)=2,N37-M37,"n.a.")</x:f>
        <x:v>n.a.</x:v>
      </x:c>
      <x:c r="P37" s="5"/>
      <x:c r="Q37" s="2"/>
      <x:c r="R37" s="2"/>
      <x:c r="S37" s="2"/>
      <x:c r="T37" s="2"/>
      <x:c r="U37" s="2"/>
      <x:c r="V37" s="2"/>
      <x:c r="W37" s="2"/>
      <x:c r="X37" s="2"/>
      <x:c r="Y37" s="2"/>
      <x:c r="Z37" s="2"/>
      <x:c r="AA37" s="2"/>
      <x:c r="AB37" s="2"/>
      <x:c r="AC37" s="2"/>
      <x:c r="AD37" s="2"/>
    </x:row>
    <x:row r="38" ht="38" customHeight="1">
      <x:c r="A38" s="1"/>
      <x:c r="B38" s="1"/>
      <x:c r="C38" s="2" t="str">
        <x:v>S06</x:v>
      </x:c>
      <x:c r="D38" s="2" t="n">
        <x:v>1</x:v>
      </x:c>
      <x:c r="E38" s="50" t="str">
        <x:f>IF(COUNTIFS('Initiatives'!$C$7:$C$16,$C38)&lt;&gt;1,"Invalid ID",IF(INDEX('Initiatives'!$AB$7:$AB$16,MATCH($C38,'Initiatives'!$C$7:$C$16,0))="No","Excluded",IF(INDEX('Initiatives'!$D$7:$D$16,MATCH($C38,'Initiatives'!$C$7:$C$16,0))="","Missing input",INDEX('Initiatives'!$D$7:$D$16,MATCH($C38,'Initiatives'!$C$7:$C$16,0)))))</x:f>
        <x:v>Excluded</x:v>
      </x:c>
      <x:c r="F38" s="50" t="str">
        <x:f>IF(COUNTIFS('Initiatives'!$C$7:$C$16,$C38)&lt;&gt;1,"Invalid ID",IF(INDEX('Initiatives'!$AB$7:$AB$16,MATCH($C38,'Initiatives'!$C$7:$C$16,0))="No","Excluded",IF(INDEX('Initiatives'!$R$7:$R$16,MATCH($C38,'Initiatives'!$C$7:$C$16,0))="","Missing input",INDEX('Initiatives'!$R$7:$R$16,MATCH($C38,'Initiatives'!$C$7:$C$16,0)))))</x:f>
        <x:v>Excluded</x:v>
      </x:c>
      <x:c r="G38" s="39" t="n">
        <x:f>INDEX('Cash Flow'!$D$25:$I$204,(MATCH($C38,'Cash Flow'!$L$7:$L$16,0)-1)*18+6,$D38+1)</x:f>
        <x:v>0</x:v>
      </x:c>
      <x:c r="H38" s="15"/>
      <x:c r="I38" s="37" t="str">
        <x:f>IF(COUNT(G38:H38)=2,H38-G38,"n.a.")</x:f>
        <x:v>n.a.</x:v>
      </x:c>
      <x:c r="J38" s="37" t="n">
        <x:f>IF(COUNT(G38,M38)=2,G38-M38,"n.a.")</x:f>
        <x:v>0</x:v>
      </x:c>
      <x:c r="K38" s="15"/>
      <x:c r="L38" s="37" t="str">
        <x:f>IF(COUNT(J38:K38)=2,J38-K38,"n.a.")</x:f>
        <x:v>n.a.</x:v>
      </x:c>
      <x:c r="M38" s="39" t="n">
        <x:f>INDEX('Cash Flow'!$D$25:$I$204,(MATCH($C38,'Cash Flow'!$L$7:$L$16,0)-1)*18+13,$D38+1)</x:f>
        <x:v>0</x:v>
      </x:c>
      <x:c r="N38" s="37" t="str">
        <x:f>IF(COUNT(H38,K38)=2,H38-K38,"n.a.")</x:f>
        <x:v>n.a.</x:v>
      </x:c>
      <x:c r="O38" s="37" t="str">
        <x:f>IF(COUNT(M38:N38)=2,N38-M38,"n.a.")</x:f>
        <x:v>n.a.</x:v>
      </x:c>
      <x:c r="P38" s="5"/>
      <x:c r="Q38" s="2"/>
      <x:c r="R38" s="2"/>
      <x:c r="S38" s="2"/>
      <x:c r="T38" s="2"/>
      <x:c r="U38" s="2"/>
      <x:c r="V38" s="2"/>
      <x:c r="W38" s="2"/>
      <x:c r="X38" s="2"/>
      <x:c r="Y38" s="2"/>
      <x:c r="Z38" s="2"/>
      <x:c r="AA38" s="2"/>
      <x:c r="AB38" s="2"/>
      <x:c r="AC38" s="2"/>
      <x:c r="AD38" s="2"/>
    </x:row>
    <x:row r="39" ht="38" customHeight="1">
      <x:c r="A39" s="1"/>
      <x:c r="B39" s="1"/>
      <x:c r="C39" s="2" t="str">
        <x:v>S06</x:v>
      </x:c>
      <x:c r="D39" s="2" t="n">
        <x:v>2</x:v>
      </x:c>
      <x:c r="E39" s="50" t="str">
        <x:f>IF(COUNTIFS('Initiatives'!$C$7:$C$16,$C39)&lt;&gt;1,"Invalid ID",IF(INDEX('Initiatives'!$AB$7:$AB$16,MATCH($C39,'Initiatives'!$C$7:$C$16,0))="No","Excluded",IF(INDEX('Initiatives'!$D$7:$D$16,MATCH($C39,'Initiatives'!$C$7:$C$16,0))="","Missing input",INDEX('Initiatives'!$D$7:$D$16,MATCH($C39,'Initiatives'!$C$7:$C$16,0)))))</x:f>
        <x:v>Excluded</x:v>
      </x:c>
      <x:c r="F39" s="50" t="str">
        <x:f>IF(COUNTIFS('Initiatives'!$C$7:$C$16,$C39)&lt;&gt;1,"Invalid ID",IF(INDEX('Initiatives'!$AB$7:$AB$16,MATCH($C39,'Initiatives'!$C$7:$C$16,0))="No","Excluded",IF(INDEX('Initiatives'!$R$7:$R$16,MATCH($C39,'Initiatives'!$C$7:$C$16,0))="","Missing input",INDEX('Initiatives'!$R$7:$R$16,MATCH($C39,'Initiatives'!$C$7:$C$16,0)))))</x:f>
        <x:v>Excluded</x:v>
      </x:c>
      <x:c r="G39" s="39" t="n">
        <x:f>INDEX('Cash Flow'!$D$25:$I$204,(MATCH($C39,'Cash Flow'!$L$7:$L$16,0)-1)*18+6,$D39+1)</x:f>
        <x:v>0</x:v>
      </x:c>
      <x:c r="H39" s="15"/>
      <x:c r="I39" s="37" t="str">
        <x:f>IF(COUNT(G39:H39)=2,H39-G39,"n.a.")</x:f>
        <x:v>n.a.</x:v>
      </x:c>
      <x:c r="J39" s="37" t="n">
        <x:f>IF(COUNT(G39,M39)=2,G39-M39,"n.a.")</x:f>
        <x:v>0</x:v>
      </x:c>
      <x:c r="K39" s="15"/>
      <x:c r="L39" s="37" t="str">
        <x:f>IF(COUNT(J39:K39)=2,J39-K39,"n.a.")</x:f>
        <x:v>n.a.</x:v>
      </x:c>
      <x:c r="M39" s="39" t="n">
        <x:f>INDEX('Cash Flow'!$D$25:$I$204,(MATCH($C39,'Cash Flow'!$L$7:$L$16,0)-1)*18+13,$D39+1)</x:f>
        <x:v>0</x:v>
      </x:c>
      <x:c r="N39" s="37" t="str">
        <x:f>IF(COUNT(H39,K39)=2,H39-K39,"n.a.")</x:f>
        <x:v>n.a.</x:v>
      </x:c>
      <x:c r="O39" s="37" t="str">
        <x:f>IF(COUNT(M39:N39)=2,N39-M39,"n.a.")</x:f>
        <x:v>n.a.</x:v>
      </x:c>
      <x:c r="P39" s="5"/>
      <x:c r="Q39" s="2"/>
      <x:c r="R39" s="2"/>
      <x:c r="S39" s="2"/>
      <x:c r="T39" s="2"/>
      <x:c r="U39" s="2"/>
      <x:c r="V39" s="2"/>
      <x:c r="W39" s="2"/>
      <x:c r="X39" s="2"/>
      <x:c r="Y39" s="2"/>
      <x:c r="Z39" s="2"/>
      <x:c r="AA39" s="2"/>
      <x:c r="AB39" s="2"/>
      <x:c r="AC39" s="2"/>
      <x:c r="AD39" s="2"/>
    </x:row>
    <x:row r="40" ht="38" customHeight="1">
      <x:c r="A40" s="1"/>
      <x:c r="B40" s="1"/>
      <x:c r="C40" s="2" t="str">
        <x:v>S06</x:v>
      </x:c>
      <x:c r="D40" s="2" t="n">
        <x:v>3</x:v>
      </x:c>
      <x:c r="E40" s="50" t="str">
        <x:f>IF(COUNTIFS('Initiatives'!$C$7:$C$16,$C40)&lt;&gt;1,"Invalid ID",IF(INDEX('Initiatives'!$AB$7:$AB$16,MATCH($C40,'Initiatives'!$C$7:$C$16,0))="No","Excluded",IF(INDEX('Initiatives'!$D$7:$D$16,MATCH($C40,'Initiatives'!$C$7:$C$16,0))="","Missing input",INDEX('Initiatives'!$D$7:$D$16,MATCH($C40,'Initiatives'!$C$7:$C$16,0)))))</x:f>
        <x:v>Excluded</x:v>
      </x:c>
      <x:c r="F40" s="50" t="str">
        <x:f>IF(COUNTIFS('Initiatives'!$C$7:$C$16,$C40)&lt;&gt;1,"Invalid ID",IF(INDEX('Initiatives'!$AB$7:$AB$16,MATCH($C40,'Initiatives'!$C$7:$C$16,0))="No","Excluded",IF(INDEX('Initiatives'!$R$7:$R$16,MATCH($C40,'Initiatives'!$C$7:$C$16,0))="","Missing input",INDEX('Initiatives'!$R$7:$R$16,MATCH($C40,'Initiatives'!$C$7:$C$16,0)))))</x:f>
        <x:v>Excluded</x:v>
      </x:c>
      <x:c r="G40" s="39" t="n">
        <x:f>INDEX('Cash Flow'!$D$25:$I$204,(MATCH($C40,'Cash Flow'!$L$7:$L$16,0)-1)*18+6,$D40+1)</x:f>
        <x:v>0</x:v>
      </x:c>
      <x:c r="H40" s="15"/>
      <x:c r="I40" s="37" t="str">
        <x:f>IF(COUNT(G40:H40)=2,H40-G40,"n.a.")</x:f>
        <x:v>n.a.</x:v>
      </x:c>
      <x:c r="J40" s="37" t="n">
        <x:f>IF(COUNT(G40,M40)=2,G40-M40,"n.a.")</x:f>
        <x:v>0</x:v>
      </x:c>
      <x:c r="K40" s="15"/>
      <x:c r="L40" s="37" t="str">
        <x:f>IF(COUNT(J40:K40)=2,J40-K40,"n.a.")</x:f>
        <x:v>n.a.</x:v>
      </x:c>
      <x:c r="M40" s="39" t="n">
        <x:f>INDEX('Cash Flow'!$D$25:$I$204,(MATCH($C40,'Cash Flow'!$L$7:$L$16,0)-1)*18+13,$D40+1)</x:f>
        <x:v>0</x:v>
      </x:c>
      <x:c r="N40" s="37" t="str">
        <x:f>IF(COUNT(H40,K40)=2,H40-K40,"n.a.")</x:f>
        <x:v>n.a.</x:v>
      </x:c>
      <x:c r="O40" s="37" t="str">
        <x:f>IF(COUNT(M40:N40)=2,N40-M40,"n.a.")</x:f>
        <x:v>n.a.</x:v>
      </x:c>
      <x:c r="P40" s="5"/>
      <x:c r="Q40" s="2"/>
      <x:c r="R40" s="2"/>
      <x:c r="S40" s="2"/>
      <x:c r="T40" s="2"/>
      <x:c r="U40" s="2"/>
      <x:c r="V40" s="2"/>
      <x:c r="W40" s="2"/>
      <x:c r="X40" s="2"/>
      <x:c r="Y40" s="2"/>
      <x:c r="Z40" s="2"/>
      <x:c r="AA40" s="2"/>
      <x:c r="AB40" s="2"/>
      <x:c r="AC40" s="2"/>
      <x:c r="AD40" s="2"/>
    </x:row>
    <x:row r="41" ht="38" customHeight="1">
      <x:c r="A41" s="1"/>
      <x:c r="B41" s="1"/>
      <x:c r="C41" s="2" t="str">
        <x:v>S06</x:v>
      </x:c>
      <x:c r="D41" s="2" t="n">
        <x:v>4</x:v>
      </x:c>
      <x:c r="E41" s="50" t="str">
        <x:f>IF(COUNTIFS('Initiatives'!$C$7:$C$16,$C41)&lt;&gt;1,"Invalid ID",IF(INDEX('Initiatives'!$AB$7:$AB$16,MATCH($C41,'Initiatives'!$C$7:$C$16,0))="No","Excluded",IF(INDEX('Initiatives'!$D$7:$D$16,MATCH($C41,'Initiatives'!$C$7:$C$16,0))="","Missing input",INDEX('Initiatives'!$D$7:$D$16,MATCH($C41,'Initiatives'!$C$7:$C$16,0)))))</x:f>
        <x:v>Excluded</x:v>
      </x:c>
      <x:c r="F41" s="50" t="str">
        <x:f>IF(COUNTIFS('Initiatives'!$C$7:$C$16,$C41)&lt;&gt;1,"Invalid ID",IF(INDEX('Initiatives'!$AB$7:$AB$16,MATCH($C41,'Initiatives'!$C$7:$C$16,0))="No","Excluded",IF(INDEX('Initiatives'!$R$7:$R$16,MATCH($C41,'Initiatives'!$C$7:$C$16,0))="","Missing input",INDEX('Initiatives'!$R$7:$R$16,MATCH($C41,'Initiatives'!$C$7:$C$16,0)))))</x:f>
        <x:v>Excluded</x:v>
      </x:c>
      <x:c r="G41" s="39" t="n">
        <x:f>INDEX('Cash Flow'!$D$25:$I$204,(MATCH($C41,'Cash Flow'!$L$7:$L$16,0)-1)*18+6,$D41+1)</x:f>
        <x:v>0</x:v>
      </x:c>
      <x:c r="H41" s="15"/>
      <x:c r="I41" s="37" t="str">
        <x:f>IF(COUNT(G41:H41)=2,H41-G41,"n.a.")</x:f>
        <x:v>n.a.</x:v>
      </x:c>
      <x:c r="J41" s="37" t="n">
        <x:f>IF(COUNT(G41,M41)=2,G41-M41,"n.a.")</x:f>
        <x:v>0</x:v>
      </x:c>
      <x:c r="K41" s="15"/>
      <x:c r="L41" s="37" t="str">
        <x:f>IF(COUNT(J41:K41)=2,J41-K41,"n.a.")</x:f>
        <x:v>n.a.</x:v>
      </x:c>
      <x:c r="M41" s="39" t="n">
        <x:f>INDEX('Cash Flow'!$D$25:$I$204,(MATCH($C41,'Cash Flow'!$L$7:$L$16,0)-1)*18+13,$D41+1)</x:f>
        <x:v>0</x:v>
      </x:c>
      <x:c r="N41" s="37" t="str">
        <x:f>IF(COUNT(H41,K41)=2,H41-K41,"n.a.")</x:f>
        <x:v>n.a.</x:v>
      </x:c>
      <x:c r="O41" s="37" t="str">
        <x:f>IF(COUNT(M41:N41)=2,N41-M41,"n.a.")</x:f>
        <x:v>n.a.</x:v>
      </x:c>
      <x:c r="P41" s="5"/>
      <x:c r="Q41" s="2"/>
      <x:c r="R41" s="2"/>
      <x:c r="S41" s="2"/>
      <x:c r="T41" s="2"/>
      <x:c r="U41" s="2"/>
      <x:c r="V41" s="2"/>
      <x:c r="W41" s="2"/>
      <x:c r="X41" s="2"/>
      <x:c r="Y41" s="2"/>
      <x:c r="Z41" s="2"/>
      <x:c r="AA41" s="2"/>
      <x:c r="AB41" s="2"/>
      <x:c r="AC41" s="2"/>
      <x:c r="AD41" s="2"/>
    </x:row>
    <x:row r="42" ht="38" customHeight="1">
      <x:c r="A42" s="1"/>
      <x:c r="B42" s="1"/>
      <x:c r="C42" s="2" t="str">
        <x:v>S06</x:v>
      </x:c>
      <x:c r="D42" s="2" t="n">
        <x:v>5</x:v>
      </x:c>
      <x:c r="E42" s="50" t="str">
        <x:f>IF(COUNTIFS('Initiatives'!$C$7:$C$16,$C42)&lt;&gt;1,"Invalid ID",IF(INDEX('Initiatives'!$AB$7:$AB$16,MATCH($C42,'Initiatives'!$C$7:$C$16,0))="No","Excluded",IF(INDEX('Initiatives'!$D$7:$D$16,MATCH($C42,'Initiatives'!$C$7:$C$16,0))="","Missing input",INDEX('Initiatives'!$D$7:$D$16,MATCH($C42,'Initiatives'!$C$7:$C$16,0)))))</x:f>
        <x:v>Excluded</x:v>
      </x:c>
      <x:c r="F42" s="50" t="str">
        <x:f>IF(COUNTIFS('Initiatives'!$C$7:$C$16,$C42)&lt;&gt;1,"Invalid ID",IF(INDEX('Initiatives'!$AB$7:$AB$16,MATCH($C42,'Initiatives'!$C$7:$C$16,0))="No","Excluded",IF(INDEX('Initiatives'!$R$7:$R$16,MATCH($C42,'Initiatives'!$C$7:$C$16,0))="","Missing input",INDEX('Initiatives'!$R$7:$R$16,MATCH($C42,'Initiatives'!$C$7:$C$16,0)))))</x:f>
        <x:v>Excluded</x:v>
      </x:c>
      <x:c r="G42" s="39" t="n">
        <x:f>INDEX('Cash Flow'!$D$25:$I$204,(MATCH($C42,'Cash Flow'!$L$7:$L$16,0)-1)*18+6,$D42+1)</x:f>
        <x:v>0</x:v>
      </x:c>
      <x:c r="H42" s="15"/>
      <x:c r="I42" s="37" t="str">
        <x:f>IF(COUNT(G42:H42)=2,H42-G42,"n.a.")</x:f>
        <x:v>n.a.</x:v>
      </x:c>
      <x:c r="J42" s="37" t="n">
        <x:f>IF(COUNT(G42,M42)=2,G42-M42,"n.a.")</x:f>
        <x:v>0</x:v>
      </x:c>
      <x:c r="K42" s="15"/>
      <x:c r="L42" s="37" t="str">
        <x:f>IF(COUNT(J42:K42)=2,J42-K42,"n.a.")</x:f>
        <x:v>n.a.</x:v>
      </x:c>
      <x:c r="M42" s="39" t="n">
        <x:f>INDEX('Cash Flow'!$D$25:$I$204,(MATCH($C42,'Cash Flow'!$L$7:$L$16,0)-1)*18+13,$D42+1)</x:f>
        <x:v>0</x:v>
      </x:c>
      <x:c r="N42" s="37" t="str">
        <x:f>IF(COUNT(H42,K42)=2,H42-K42,"n.a.")</x:f>
        <x:v>n.a.</x:v>
      </x:c>
      <x:c r="O42" s="37" t="str">
        <x:f>IF(COUNT(M42:N42)=2,N42-M42,"n.a.")</x:f>
        <x:v>n.a.</x:v>
      </x:c>
      <x:c r="P42" s="5"/>
      <x:c r="Q42" s="2"/>
      <x:c r="R42" s="2"/>
      <x:c r="S42" s="2"/>
      <x:c r="T42" s="2"/>
      <x:c r="U42" s="2"/>
      <x:c r="V42" s="2"/>
      <x:c r="W42" s="2"/>
      <x:c r="X42" s="2"/>
      <x:c r="Y42" s="2"/>
      <x:c r="Z42" s="2"/>
      <x:c r="AA42" s="2"/>
      <x:c r="AB42" s="2"/>
      <x:c r="AC42" s="2"/>
      <x:c r="AD42" s="2"/>
    </x:row>
    <x:row r="43" ht="38" customHeight="1">
      <x:c r="A43" s="1"/>
      <x:c r="B43" s="1"/>
      <x:c r="C43" s="2" t="str">
        <x:v>S07</x:v>
      </x:c>
      <x:c r="D43" s="2" t="n">
        <x:v>0</x:v>
      </x:c>
      <x:c r="E43" s="50" t="str">
        <x:f>IF(COUNTIFS('Initiatives'!$C$7:$C$16,$C43)&lt;&gt;1,"Invalid ID",IF(INDEX('Initiatives'!$AB$7:$AB$16,MATCH($C43,'Initiatives'!$C$7:$C$16,0))="No","Excluded",IF(INDEX('Initiatives'!$D$7:$D$16,MATCH($C43,'Initiatives'!$C$7:$C$16,0))="","Missing input",INDEX('Initiatives'!$D$7:$D$16,MATCH($C43,'Initiatives'!$C$7:$C$16,0)))))</x:f>
        <x:v>Excluded</x:v>
      </x:c>
      <x:c r="F43" s="50" t="str">
        <x:f>IF(COUNTIFS('Initiatives'!$C$7:$C$16,$C43)&lt;&gt;1,"Invalid ID",IF(INDEX('Initiatives'!$AB$7:$AB$16,MATCH($C43,'Initiatives'!$C$7:$C$16,0))="No","Excluded",IF(INDEX('Initiatives'!$R$7:$R$16,MATCH($C43,'Initiatives'!$C$7:$C$16,0))="","Missing input",INDEX('Initiatives'!$R$7:$R$16,MATCH($C43,'Initiatives'!$C$7:$C$16,0)))))</x:f>
        <x:v>Excluded</x:v>
      </x:c>
      <x:c r="G43" s="39" t="n">
        <x:f>INDEX('Cash Flow'!$D$25:$I$204,(MATCH($C43,'Cash Flow'!$L$7:$L$16,0)-1)*18+6,$D43+1)</x:f>
        <x:v>0</x:v>
      </x:c>
      <x:c r="H43" s="15"/>
      <x:c r="I43" s="37" t="str">
        <x:f>IF(COUNT(G43:H43)=2,H43-G43,"n.a.")</x:f>
        <x:v>n.a.</x:v>
      </x:c>
      <x:c r="J43" s="37" t="n">
        <x:f>IF(COUNT(G43,M43)=2,G43-M43,"n.a.")</x:f>
        <x:v>0</x:v>
      </x:c>
      <x:c r="K43" s="15"/>
      <x:c r="L43" s="37" t="str">
        <x:f>IF(COUNT(J43:K43)=2,J43-K43,"n.a.")</x:f>
        <x:v>n.a.</x:v>
      </x:c>
      <x:c r="M43" s="39" t="n">
        <x:f>INDEX('Cash Flow'!$D$25:$I$204,(MATCH($C43,'Cash Flow'!$L$7:$L$16,0)-1)*18+13,$D43+1)</x:f>
        <x:v>0</x:v>
      </x:c>
      <x:c r="N43" s="37" t="str">
        <x:f>IF(COUNT(H43,K43)=2,H43-K43,"n.a.")</x:f>
        <x:v>n.a.</x:v>
      </x:c>
      <x:c r="O43" s="37" t="str">
        <x:f>IF(COUNT(M43:N43)=2,N43-M43,"n.a.")</x:f>
        <x:v>n.a.</x:v>
      </x:c>
      <x:c r="P43" s="5"/>
      <x:c r="Q43" s="2"/>
      <x:c r="R43" s="2"/>
      <x:c r="S43" s="2"/>
      <x:c r="T43" s="2"/>
      <x:c r="U43" s="2"/>
      <x:c r="V43" s="2"/>
      <x:c r="W43" s="2"/>
      <x:c r="X43" s="2"/>
      <x:c r="Y43" s="2"/>
      <x:c r="Z43" s="2"/>
      <x:c r="AA43" s="2"/>
      <x:c r="AB43" s="2"/>
      <x:c r="AC43" s="2"/>
      <x:c r="AD43" s="2"/>
    </x:row>
    <x:row r="44" ht="38" customHeight="1">
      <x:c r="A44" s="1"/>
      <x:c r="B44" s="1"/>
      <x:c r="C44" s="2" t="str">
        <x:v>S07</x:v>
      </x:c>
      <x:c r="D44" s="2" t="n">
        <x:v>1</x:v>
      </x:c>
      <x:c r="E44" s="50" t="str">
        <x:f>IF(COUNTIFS('Initiatives'!$C$7:$C$16,$C44)&lt;&gt;1,"Invalid ID",IF(INDEX('Initiatives'!$AB$7:$AB$16,MATCH($C44,'Initiatives'!$C$7:$C$16,0))="No","Excluded",IF(INDEX('Initiatives'!$D$7:$D$16,MATCH($C44,'Initiatives'!$C$7:$C$16,0))="","Missing input",INDEX('Initiatives'!$D$7:$D$16,MATCH($C44,'Initiatives'!$C$7:$C$16,0)))))</x:f>
        <x:v>Excluded</x:v>
      </x:c>
      <x:c r="F44" s="50" t="str">
        <x:f>IF(COUNTIFS('Initiatives'!$C$7:$C$16,$C44)&lt;&gt;1,"Invalid ID",IF(INDEX('Initiatives'!$AB$7:$AB$16,MATCH($C44,'Initiatives'!$C$7:$C$16,0))="No","Excluded",IF(INDEX('Initiatives'!$R$7:$R$16,MATCH($C44,'Initiatives'!$C$7:$C$16,0))="","Missing input",INDEX('Initiatives'!$R$7:$R$16,MATCH($C44,'Initiatives'!$C$7:$C$16,0)))))</x:f>
        <x:v>Excluded</x:v>
      </x:c>
      <x:c r="G44" s="39" t="n">
        <x:f>INDEX('Cash Flow'!$D$25:$I$204,(MATCH($C44,'Cash Flow'!$L$7:$L$16,0)-1)*18+6,$D44+1)</x:f>
        <x:v>0</x:v>
      </x:c>
      <x:c r="H44" s="15"/>
      <x:c r="I44" s="37" t="str">
        <x:f>IF(COUNT(G44:H44)=2,H44-G44,"n.a.")</x:f>
        <x:v>n.a.</x:v>
      </x:c>
      <x:c r="J44" s="37" t="n">
        <x:f>IF(COUNT(G44,M44)=2,G44-M44,"n.a.")</x:f>
        <x:v>0</x:v>
      </x:c>
      <x:c r="K44" s="15"/>
      <x:c r="L44" s="37" t="str">
        <x:f>IF(COUNT(J44:K44)=2,J44-K44,"n.a.")</x:f>
        <x:v>n.a.</x:v>
      </x:c>
      <x:c r="M44" s="39" t="n">
        <x:f>INDEX('Cash Flow'!$D$25:$I$204,(MATCH($C44,'Cash Flow'!$L$7:$L$16,0)-1)*18+13,$D44+1)</x:f>
        <x:v>0</x:v>
      </x:c>
      <x:c r="N44" s="37" t="str">
        <x:f>IF(COUNT(H44,K44)=2,H44-K44,"n.a.")</x:f>
        <x:v>n.a.</x:v>
      </x:c>
      <x:c r="O44" s="37" t="str">
        <x:f>IF(COUNT(M44:N44)=2,N44-M44,"n.a.")</x:f>
        <x:v>n.a.</x:v>
      </x:c>
      <x:c r="P44" s="5"/>
      <x:c r="Q44" s="2"/>
      <x:c r="R44" s="2"/>
      <x:c r="S44" s="2"/>
      <x:c r="T44" s="2"/>
      <x:c r="U44" s="2"/>
      <x:c r="V44" s="2"/>
      <x:c r="W44" s="2"/>
      <x:c r="X44" s="2"/>
      <x:c r="Y44" s="2"/>
      <x:c r="Z44" s="2"/>
      <x:c r="AA44" s="2"/>
      <x:c r="AB44" s="2"/>
      <x:c r="AC44" s="2"/>
      <x:c r="AD44" s="2"/>
    </x:row>
    <x:row r="45" ht="38" customHeight="1">
      <x:c r="A45" s="1"/>
      <x:c r="B45" s="1"/>
      <x:c r="C45" s="2" t="str">
        <x:v>S07</x:v>
      </x:c>
      <x:c r="D45" s="2" t="n">
        <x:v>2</x:v>
      </x:c>
      <x:c r="E45" s="50" t="str">
        <x:f>IF(COUNTIFS('Initiatives'!$C$7:$C$16,$C45)&lt;&gt;1,"Invalid ID",IF(INDEX('Initiatives'!$AB$7:$AB$16,MATCH($C45,'Initiatives'!$C$7:$C$16,0))="No","Excluded",IF(INDEX('Initiatives'!$D$7:$D$16,MATCH($C45,'Initiatives'!$C$7:$C$16,0))="","Missing input",INDEX('Initiatives'!$D$7:$D$16,MATCH($C45,'Initiatives'!$C$7:$C$16,0)))))</x:f>
        <x:v>Excluded</x:v>
      </x:c>
      <x:c r="F45" s="50" t="str">
        <x:f>IF(COUNTIFS('Initiatives'!$C$7:$C$16,$C45)&lt;&gt;1,"Invalid ID",IF(INDEX('Initiatives'!$AB$7:$AB$16,MATCH($C45,'Initiatives'!$C$7:$C$16,0))="No","Excluded",IF(INDEX('Initiatives'!$R$7:$R$16,MATCH($C45,'Initiatives'!$C$7:$C$16,0))="","Missing input",INDEX('Initiatives'!$R$7:$R$16,MATCH($C45,'Initiatives'!$C$7:$C$16,0)))))</x:f>
        <x:v>Excluded</x:v>
      </x:c>
      <x:c r="G45" s="39" t="n">
        <x:f>INDEX('Cash Flow'!$D$25:$I$204,(MATCH($C45,'Cash Flow'!$L$7:$L$16,0)-1)*18+6,$D45+1)</x:f>
        <x:v>0</x:v>
      </x:c>
      <x:c r="H45" s="15"/>
      <x:c r="I45" s="37" t="str">
        <x:f>IF(COUNT(G45:H45)=2,H45-G45,"n.a.")</x:f>
        <x:v>n.a.</x:v>
      </x:c>
      <x:c r="J45" s="37" t="n">
        <x:f>IF(COUNT(G45,M45)=2,G45-M45,"n.a.")</x:f>
        <x:v>0</x:v>
      </x:c>
      <x:c r="K45" s="15"/>
      <x:c r="L45" s="37" t="str">
        <x:f>IF(COUNT(J45:K45)=2,J45-K45,"n.a.")</x:f>
        <x:v>n.a.</x:v>
      </x:c>
      <x:c r="M45" s="39" t="n">
        <x:f>INDEX('Cash Flow'!$D$25:$I$204,(MATCH($C45,'Cash Flow'!$L$7:$L$16,0)-1)*18+13,$D45+1)</x:f>
        <x:v>0</x:v>
      </x:c>
      <x:c r="N45" s="37" t="str">
        <x:f>IF(COUNT(H45,K45)=2,H45-K45,"n.a.")</x:f>
        <x:v>n.a.</x:v>
      </x:c>
      <x:c r="O45" s="37" t="str">
        <x:f>IF(COUNT(M45:N45)=2,N45-M45,"n.a.")</x:f>
        <x:v>n.a.</x:v>
      </x:c>
      <x:c r="P45" s="5"/>
      <x:c r="Q45" s="2"/>
      <x:c r="R45" s="2"/>
      <x:c r="S45" s="2"/>
      <x:c r="T45" s="2"/>
      <x:c r="U45" s="2"/>
      <x:c r="V45" s="2"/>
      <x:c r="W45" s="2"/>
      <x:c r="X45" s="2"/>
      <x:c r="Y45" s="2"/>
      <x:c r="Z45" s="2"/>
      <x:c r="AA45" s="2"/>
      <x:c r="AB45" s="2"/>
      <x:c r="AC45" s="2"/>
      <x:c r="AD45" s="2"/>
    </x:row>
    <x:row r="46" ht="38" customHeight="1">
      <x:c r="A46" s="1"/>
      <x:c r="B46" s="1"/>
      <x:c r="C46" s="2" t="str">
        <x:v>S07</x:v>
      </x:c>
      <x:c r="D46" s="2" t="n">
        <x:v>3</x:v>
      </x:c>
      <x:c r="E46" s="50" t="str">
        <x:f>IF(COUNTIFS('Initiatives'!$C$7:$C$16,$C46)&lt;&gt;1,"Invalid ID",IF(INDEX('Initiatives'!$AB$7:$AB$16,MATCH($C46,'Initiatives'!$C$7:$C$16,0))="No","Excluded",IF(INDEX('Initiatives'!$D$7:$D$16,MATCH($C46,'Initiatives'!$C$7:$C$16,0))="","Missing input",INDEX('Initiatives'!$D$7:$D$16,MATCH($C46,'Initiatives'!$C$7:$C$16,0)))))</x:f>
        <x:v>Excluded</x:v>
      </x:c>
      <x:c r="F46" s="50" t="str">
        <x:f>IF(COUNTIFS('Initiatives'!$C$7:$C$16,$C46)&lt;&gt;1,"Invalid ID",IF(INDEX('Initiatives'!$AB$7:$AB$16,MATCH($C46,'Initiatives'!$C$7:$C$16,0))="No","Excluded",IF(INDEX('Initiatives'!$R$7:$R$16,MATCH($C46,'Initiatives'!$C$7:$C$16,0))="","Missing input",INDEX('Initiatives'!$R$7:$R$16,MATCH($C46,'Initiatives'!$C$7:$C$16,0)))))</x:f>
        <x:v>Excluded</x:v>
      </x:c>
      <x:c r="G46" s="39" t="n">
        <x:f>INDEX('Cash Flow'!$D$25:$I$204,(MATCH($C46,'Cash Flow'!$L$7:$L$16,0)-1)*18+6,$D46+1)</x:f>
        <x:v>0</x:v>
      </x:c>
      <x:c r="H46" s="15"/>
      <x:c r="I46" s="37" t="str">
        <x:f>IF(COUNT(G46:H46)=2,H46-G46,"n.a.")</x:f>
        <x:v>n.a.</x:v>
      </x:c>
      <x:c r="J46" s="37" t="n">
        <x:f>IF(COUNT(G46,M46)=2,G46-M46,"n.a.")</x:f>
        <x:v>0</x:v>
      </x:c>
      <x:c r="K46" s="15"/>
      <x:c r="L46" s="37" t="str">
        <x:f>IF(COUNT(J46:K46)=2,J46-K46,"n.a.")</x:f>
        <x:v>n.a.</x:v>
      </x:c>
      <x:c r="M46" s="39" t="n">
        <x:f>INDEX('Cash Flow'!$D$25:$I$204,(MATCH($C46,'Cash Flow'!$L$7:$L$16,0)-1)*18+13,$D46+1)</x:f>
        <x:v>0</x:v>
      </x:c>
      <x:c r="N46" s="37" t="str">
        <x:f>IF(COUNT(H46,K46)=2,H46-K46,"n.a.")</x:f>
        <x:v>n.a.</x:v>
      </x:c>
      <x:c r="O46" s="37" t="str">
        <x:f>IF(COUNT(M46:N46)=2,N46-M46,"n.a.")</x:f>
        <x:v>n.a.</x:v>
      </x:c>
      <x:c r="P46" s="5"/>
      <x:c r="Q46" s="2"/>
      <x:c r="R46" s="2"/>
      <x:c r="S46" s="2"/>
      <x:c r="T46" s="2"/>
      <x:c r="U46" s="2"/>
      <x:c r="V46" s="2"/>
      <x:c r="W46" s="2"/>
      <x:c r="X46" s="2"/>
      <x:c r="Y46" s="2"/>
      <x:c r="Z46" s="2"/>
      <x:c r="AA46" s="2"/>
      <x:c r="AB46" s="2"/>
      <x:c r="AC46" s="2"/>
      <x:c r="AD46" s="2"/>
    </x:row>
    <x:row r="47" ht="38" customHeight="1">
      <x:c r="A47" s="1"/>
      <x:c r="B47" s="1"/>
      <x:c r="C47" s="2" t="str">
        <x:v>S07</x:v>
      </x:c>
      <x:c r="D47" s="2" t="n">
        <x:v>4</x:v>
      </x:c>
      <x:c r="E47" s="50" t="str">
        <x:f>IF(COUNTIFS('Initiatives'!$C$7:$C$16,$C47)&lt;&gt;1,"Invalid ID",IF(INDEX('Initiatives'!$AB$7:$AB$16,MATCH($C47,'Initiatives'!$C$7:$C$16,0))="No","Excluded",IF(INDEX('Initiatives'!$D$7:$D$16,MATCH($C47,'Initiatives'!$C$7:$C$16,0))="","Missing input",INDEX('Initiatives'!$D$7:$D$16,MATCH($C47,'Initiatives'!$C$7:$C$16,0)))))</x:f>
        <x:v>Excluded</x:v>
      </x:c>
      <x:c r="F47" s="50" t="str">
        <x:f>IF(COUNTIFS('Initiatives'!$C$7:$C$16,$C47)&lt;&gt;1,"Invalid ID",IF(INDEX('Initiatives'!$AB$7:$AB$16,MATCH($C47,'Initiatives'!$C$7:$C$16,0))="No","Excluded",IF(INDEX('Initiatives'!$R$7:$R$16,MATCH($C47,'Initiatives'!$C$7:$C$16,0))="","Missing input",INDEX('Initiatives'!$R$7:$R$16,MATCH($C47,'Initiatives'!$C$7:$C$16,0)))))</x:f>
        <x:v>Excluded</x:v>
      </x:c>
      <x:c r="G47" s="39" t="n">
        <x:f>INDEX('Cash Flow'!$D$25:$I$204,(MATCH($C47,'Cash Flow'!$L$7:$L$16,0)-1)*18+6,$D47+1)</x:f>
        <x:v>0</x:v>
      </x:c>
      <x:c r="H47" s="15"/>
      <x:c r="I47" s="37" t="str">
        <x:f>IF(COUNT(G47:H47)=2,H47-G47,"n.a.")</x:f>
        <x:v>n.a.</x:v>
      </x:c>
      <x:c r="J47" s="37" t="n">
        <x:f>IF(COUNT(G47,M47)=2,G47-M47,"n.a.")</x:f>
        <x:v>0</x:v>
      </x:c>
      <x:c r="K47" s="15"/>
      <x:c r="L47" s="37" t="str">
        <x:f>IF(COUNT(J47:K47)=2,J47-K47,"n.a.")</x:f>
        <x:v>n.a.</x:v>
      </x:c>
      <x:c r="M47" s="39" t="n">
        <x:f>INDEX('Cash Flow'!$D$25:$I$204,(MATCH($C47,'Cash Flow'!$L$7:$L$16,0)-1)*18+13,$D47+1)</x:f>
        <x:v>0</x:v>
      </x:c>
      <x:c r="N47" s="37" t="str">
        <x:f>IF(COUNT(H47,K47)=2,H47-K47,"n.a.")</x:f>
        <x:v>n.a.</x:v>
      </x:c>
      <x:c r="O47" s="37" t="str">
        <x:f>IF(COUNT(M47:N47)=2,N47-M47,"n.a.")</x:f>
        <x:v>n.a.</x:v>
      </x:c>
      <x:c r="P47" s="5"/>
      <x:c r="Q47" s="2"/>
      <x:c r="R47" s="2"/>
      <x:c r="S47" s="2"/>
      <x:c r="T47" s="2"/>
      <x:c r="U47" s="2"/>
      <x:c r="V47" s="2"/>
      <x:c r="W47" s="2"/>
      <x:c r="X47" s="2"/>
      <x:c r="Y47" s="2"/>
      <x:c r="Z47" s="2"/>
      <x:c r="AA47" s="2"/>
      <x:c r="AB47" s="2"/>
      <x:c r="AC47" s="2"/>
      <x:c r="AD47" s="2"/>
    </x:row>
    <x:row r="48" ht="38" customHeight="1">
      <x:c r="A48" s="1"/>
      <x:c r="B48" s="1"/>
      <x:c r="C48" s="2" t="str">
        <x:v>S07</x:v>
      </x:c>
      <x:c r="D48" s="2" t="n">
        <x:v>5</x:v>
      </x:c>
      <x:c r="E48" s="50" t="str">
        <x:f>IF(COUNTIFS('Initiatives'!$C$7:$C$16,$C48)&lt;&gt;1,"Invalid ID",IF(INDEX('Initiatives'!$AB$7:$AB$16,MATCH($C48,'Initiatives'!$C$7:$C$16,0))="No","Excluded",IF(INDEX('Initiatives'!$D$7:$D$16,MATCH($C48,'Initiatives'!$C$7:$C$16,0))="","Missing input",INDEX('Initiatives'!$D$7:$D$16,MATCH($C48,'Initiatives'!$C$7:$C$16,0)))))</x:f>
        <x:v>Excluded</x:v>
      </x:c>
      <x:c r="F48" s="50" t="str">
        <x:f>IF(COUNTIFS('Initiatives'!$C$7:$C$16,$C48)&lt;&gt;1,"Invalid ID",IF(INDEX('Initiatives'!$AB$7:$AB$16,MATCH($C48,'Initiatives'!$C$7:$C$16,0))="No","Excluded",IF(INDEX('Initiatives'!$R$7:$R$16,MATCH($C48,'Initiatives'!$C$7:$C$16,0))="","Missing input",INDEX('Initiatives'!$R$7:$R$16,MATCH($C48,'Initiatives'!$C$7:$C$16,0)))))</x:f>
        <x:v>Excluded</x:v>
      </x:c>
      <x:c r="G48" s="39" t="n">
        <x:f>INDEX('Cash Flow'!$D$25:$I$204,(MATCH($C48,'Cash Flow'!$L$7:$L$16,0)-1)*18+6,$D48+1)</x:f>
        <x:v>0</x:v>
      </x:c>
      <x:c r="H48" s="15"/>
      <x:c r="I48" s="37" t="str">
        <x:f>IF(COUNT(G48:H48)=2,H48-G48,"n.a.")</x:f>
        <x:v>n.a.</x:v>
      </x:c>
      <x:c r="J48" s="37" t="n">
        <x:f>IF(COUNT(G48,M48)=2,G48-M48,"n.a.")</x:f>
        <x:v>0</x:v>
      </x:c>
      <x:c r="K48" s="15"/>
      <x:c r="L48" s="37" t="str">
        <x:f>IF(COUNT(J48:K48)=2,J48-K48,"n.a.")</x:f>
        <x:v>n.a.</x:v>
      </x:c>
      <x:c r="M48" s="39" t="n">
        <x:f>INDEX('Cash Flow'!$D$25:$I$204,(MATCH($C48,'Cash Flow'!$L$7:$L$16,0)-1)*18+13,$D48+1)</x:f>
        <x:v>0</x:v>
      </x:c>
      <x:c r="N48" s="37" t="str">
        <x:f>IF(COUNT(H48,K48)=2,H48-K48,"n.a.")</x:f>
        <x:v>n.a.</x:v>
      </x:c>
      <x:c r="O48" s="37" t="str">
        <x:f>IF(COUNT(M48:N48)=2,N48-M48,"n.a.")</x:f>
        <x:v>n.a.</x:v>
      </x:c>
      <x:c r="P48" s="5"/>
      <x:c r="Q48" s="2"/>
      <x:c r="R48" s="2"/>
      <x:c r="S48" s="2"/>
      <x:c r="T48" s="2"/>
      <x:c r="U48" s="2"/>
      <x:c r="V48" s="2"/>
      <x:c r="W48" s="2"/>
      <x:c r="X48" s="2"/>
      <x:c r="Y48" s="2"/>
      <x:c r="Z48" s="2"/>
      <x:c r="AA48" s="2"/>
      <x:c r="AB48" s="2"/>
      <x:c r="AC48" s="2"/>
      <x:c r="AD48" s="2"/>
    </x:row>
    <x:row r="49" ht="38" customHeight="1">
      <x:c r="A49" s="1"/>
      <x:c r="B49" s="1"/>
      <x:c r="C49" s="2" t="str">
        <x:v>S08</x:v>
      </x:c>
      <x:c r="D49" s="2" t="n">
        <x:v>0</x:v>
      </x:c>
      <x:c r="E49" s="50" t="str">
        <x:f>IF(COUNTIFS('Initiatives'!$C$7:$C$16,$C49)&lt;&gt;1,"Invalid ID",IF(INDEX('Initiatives'!$AB$7:$AB$16,MATCH($C49,'Initiatives'!$C$7:$C$16,0))="No","Excluded",IF(INDEX('Initiatives'!$D$7:$D$16,MATCH($C49,'Initiatives'!$C$7:$C$16,0))="","Missing input",INDEX('Initiatives'!$D$7:$D$16,MATCH($C49,'Initiatives'!$C$7:$C$16,0)))))</x:f>
        <x:v>Excluded</x:v>
      </x:c>
      <x:c r="F49" s="50" t="str">
        <x:f>IF(COUNTIFS('Initiatives'!$C$7:$C$16,$C49)&lt;&gt;1,"Invalid ID",IF(INDEX('Initiatives'!$AB$7:$AB$16,MATCH($C49,'Initiatives'!$C$7:$C$16,0))="No","Excluded",IF(INDEX('Initiatives'!$R$7:$R$16,MATCH($C49,'Initiatives'!$C$7:$C$16,0))="","Missing input",INDEX('Initiatives'!$R$7:$R$16,MATCH($C49,'Initiatives'!$C$7:$C$16,0)))))</x:f>
        <x:v>Excluded</x:v>
      </x:c>
      <x:c r="G49" s="39" t="n">
        <x:f>INDEX('Cash Flow'!$D$25:$I$204,(MATCH($C49,'Cash Flow'!$L$7:$L$16,0)-1)*18+6,$D49+1)</x:f>
        <x:v>0</x:v>
      </x:c>
      <x:c r="H49" s="15"/>
      <x:c r="I49" s="37" t="str">
        <x:f>IF(COUNT(G49:H49)=2,H49-G49,"n.a.")</x:f>
        <x:v>n.a.</x:v>
      </x:c>
      <x:c r="J49" s="37" t="n">
        <x:f>IF(COUNT(G49,M49)=2,G49-M49,"n.a.")</x:f>
        <x:v>0</x:v>
      </x:c>
      <x:c r="K49" s="15"/>
      <x:c r="L49" s="37" t="str">
        <x:f>IF(COUNT(J49:K49)=2,J49-K49,"n.a.")</x:f>
        <x:v>n.a.</x:v>
      </x:c>
      <x:c r="M49" s="39" t="n">
        <x:f>INDEX('Cash Flow'!$D$25:$I$204,(MATCH($C49,'Cash Flow'!$L$7:$L$16,0)-1)*18+13,$D49+1)</x:f>
        <x:v>0</x:v>
      </x:c>
      <x:c r="N49" s="37" t="str">
        <x:f>IF(COUNT(H49,K49)=2,H49-K49,"n.a.")</x:f>
        <x:v>n.a.</x:v>
      </x:c>
      <x:c r="O49" s="37" t="str">
        <x:f>IF(COUNT(M49:N49)=2,N49-M49,"n.a.")</x:f>
        <x:v>n.a.</x:v>
      </x:c>
      <x:c r="P49" s="5"/>
      <x:c r="Q49" s="2"/>
      <x:c r="R49" s="2"/>
      <x:c r="S49" s="2"/>
      <x:c r="T49" s="2"/>
      <x:c r="U49" s="2"/>
      <x:c r="V49" s="2"/>
      <x:c r="W49" s="2"/>
      <x:c r="X49" s="2"/>
      <x:c r="Y49" s="2"/>
      <x:c r="Z49" s="2"/>
      <x:c r="AA49" s="2"/>
      <x:c r="AB49" s="2"/>
      <x:c r="AC49" s="2"/>
      <x:c r="AD49" s="2"/>
    </x:row>
    <x:row r="50" ht="38" customHeight="1">
      <x:c r="A50" s="1"/>
      <x:c r="B50" s="1"/>
      <x:c r="C50" s="2" t="str">
        <x:v>S08</x:v>
      </x:c>
      <x:c r="D50" s="2" t="n">
        <x:v>1</x:v>
      </x:c>
      <x:c r="E50" s="50" t="str">
        <x:f>IF(COUNTIFS('Initiatives'!$C$7:$C$16,$C50)&lt;&gt;1,"Invalid ID",IF(INDEX('Initiatives'!$AB$7:$AB$16,MATCH($C50,'Initiatives'!$C$7:$C$16,0))="No","Excluded",IF(INDEX('Initiatives'!$D$7:$D$16,MATCH($C50,'Initiatives'!$C$7:$C$16,0))="","Missing input",INDEX('Initiatives'!$D$7:$D$16,MATCH($C50,'Initiatives'!$C$7:$C$16,0)))))</x:f>
        <x:v>Excluded</x:v>
      </x:c>
      <x:c r="F50" s="50" t="str">
        <x:f>IF(COUNTIFS('Initiatives'!$C$7:$C$16,$C50)&lt;&gt;1,"Invalid ID",IF(INDEX('Initiatives'!$AB$7:$AB$16,MATCH($C50,'Initiatives'!$C$7:$C$16,0))="No","Excluded",IF(INDEX('Initiatives'!$R$7:$R$16,MATCH($C50,'Initiatives'!$C$7:$C$16,0))="","Missing input",INDEX('Initiatives'!$R$7:$R$16,MATCH($C50,'Initiatives'!$C$7:$C$16,0)))))</x:f>
        <x:v>Excluded</x:v>
      </x:c>
      <x:c r="G50" s="39" t="n">
        <x:f>INDEX('Cash Flow'!$D$25:$I$204,(MATCH($C50,'Cash Flow'!$L$7:$L$16,0)-1)*18+6,$D50+1)</x:f>
        <x:v>0</x:v>
      </x:c>
      <x:c r="H50" s="15"/>
      <x:c r="I50" s="37" t="str">
        <x:f>IF(COUNT(G50:H50)=2,H50-G50,"n.a.")</x:f>
        <x:v>n.a.</x:v>
      </x:c>
      <x:c r="J50" s="37" t="n">
        <x:f>IF(COUNT(G50,M50)=2,G50-M50,"n.a.")</x:f>
        <x:v>0</x:v>
      </x:c>
      <x:c r="K50" s="15"/>
      <x:c r="L50" s="37" t="str">
        <x:f>IF(COUNT(J50:K50)=2,J50-K50,"n.a.")</x:f>
        <x:v>n.a.</x:v>
      </x:c>
      <x:c r="M50" s="39" t="n">
        <x:f>INDEX('Cash Flow'!$D$25:$I$204,(MATCH($C50,'Cash Flow'!$L$7:$L$16,0)-1)*18+13,$D50+1)</x:f>
        <x:v>0</x:v>
      </x:c>
      <x:c r="N50" s="37" t="str">
        <x:f>IF(COUNT(H50,K50)=2,H50-K50,"n.a.")</x:f>
        <x:v>n.a.</x:v>
      </x:c>
      <x:c r="O50" s="37" t="str">
        <x:f>IF(COUNT(M50:N50)=2,N50-M50,"n.a.")</x:f>
        <x:v>n.a.</x:v>
      </x:c>
      <x:c r="P50" s="5"/>
      <x:c r="Q50" s="2"/>
      <x:c r="R50" s="2"/>
      <x:c r="S50" s="2"/>
      <x:c r="T50" s="2"/>
      <x:c r="U50" s="2"/>
      <x:c r="V50" s="2"/>
      <x:c r="W50" s="2"/>
      <x:c r="X50" s="2"/>
      <x:c r="Y50" s="2"/>
      <x:c r="Z50" s="2"/>
      <x:c r="AA50" s="2"/>
      <x:c r="AB50" s="2"/>
      <x:c r="AC50" s="2"/>
      <x:c r="AD50" s="2"/>
    </x:row>
    <x:row r="51" ht="38" customHeight="1">
      <x:c r="A51" s="1"/>
      <x:c r="B51" s="1"/>
      <x:c r="C51" s="2" t="str">
        <x:v>S08</x:v>
      </x:c>
      <x:c r="D51" s="2" t="n">
        <x:v>2</x:v>
      </x:c>
      <x:c r="E51" s="50" t="str">
        <x:f>IF(COUNTIFS('Initiatives'!$C$7:$C$16,$C51)&lt;&gt;1,"Invalid ID",IF(INDEX('Initiatives'!$AB$7:$AB$16,MATCH($C51,'Initiatives'!$C$7:$C$16,0))="No","Excluded",IF(INDEX('Initiatives'!$D$7:$D$16,MATCH($C51,'Initiatives'!$C$7:$C$16,0))="","Missing input",INDEX('Initiatives'!$D$7:$D$16,MATCH($C51,'Initiatives'!$C$7:$C$16,0)))))</x:f>
        <x:v>Excluded</x:v>
      </x:c>
      <x:c r="F51" s="50" t="str">
        <x:f>IF(COUNTIFS('Initiatives'!$C$7:$C$16,$C51)&lt;&gt;1,"Invalid ID",IF(INDEX('Initiatives'!$AB$7:$AB$16,MATCH($C51,'Initiatives'!$C$7:$C$16,0))="No","Excluded",IF(INDEX('Initiatives'!$R$7:$R$16,MATCH($C51,'Initiatives'!$C$7:$C$16,0))="","Missing input",INDEX('Initiatives'!$R$7:$R$16,MATCH($C51,'Initiatives'!$C$7:$C$16,0)))))</x:f>
        <x:v>Excluded</x:v>
      </x:c>
      <x:c r="G51" s="39" t="n">
        <x:f>INDEX('Cash Flow'!$D$25:$I$204,(MATCH($C51,'Cash Flow'!$L$7:$L$16,0)-1)*18+6,$D51+1)</x:f>
        <x:v>0</x:v>
      </x:c>
      <x:c r="H51" s="15"/>
      <x:c r="I51" s="37" t="str">
        <x:f>IF(COUNT(G51:H51)=2,H51-G51,"n.a.")</x:f>
        <x:v>n.a.</x:v>
      </x:c>
      <x:c r="J51" s="37" t="n">
        <x:f>IF(COUNT(G51,M51)=2,G51-M51,"n.a.")</x:f>
        <x:v>0</x:v>
      </x:c>
      <x:c r="K51" s="15"/>
      <x:c r="L51" s="37" t="str">
        <x:f>IF(COUNT(J51:K51)=2,J51-K51,"n.a.")</x:f>
        <x:v>n.a.</x:v>
      </x:c>
      <x:c r="M51" s="39" t="n">
        <x:f>INDEX('Cash Flow'!$D$25:$I$204,(MATCH($C51,'Cash Flow'!$L$7:$L$16,0)-1)*18+13,$D51+1)</x:f>
        <x:v>0</x:v>
      </x:c>
      <x:c r="N51" s="37" t="str">
        <x:f>IF(COUNT(H51,K51)=2,H51-K51,"n.a.")</x:f>
        <x:v>n.a.</x:v>
      </x:c>
      <x:c r="O51" s="37" t="str">
        <x:f>IF(COUNT(M51:N51)=2,N51-M51,"n.a.")</x:f>
        <x:v>n.a.</x:v>
      </x:c>
      <x:c r="P51" s="5"/>
      <x:c r="Q51" s="2"/>
      <x:c r="R51" s="2"/>
      <x:c r="S51" s="2"/>
      <x:c r="T51" s="2"/>
      <x:c r="U51" s="2"/>
      <x:c r="V51" s="2"/>
      <x:c r="W51" s="2"/>
      <x:c r="X51" s="2"/>
      <x:c r="Y51" s="2"/>
      <x:c r="Z51" s="2"/>
      <x:c r="AA51" s="2"/>
      <x:c r="AB51" s="2"/>
      <x:c r="AC51" s="2"/>
      <x:c r="AD51" s="2"/>
    </x:row>
    <x:row r="52" ht="38" customHeight="1">
      <x:c r="A52" s="1"/>
      <x:c r="B52" s="1"/>
      <x:c r="C52" s="2" t="str">
        <x:v>S08</x:v>
      </x:c>
      <x:c r="D52" s="2" t="n">
        <x:v>3</x:v>
      </x:c>
      <x:c r="E52" s="50" t="str">
        <x:f>IF(COUNTIFS('Initiatives'!$C$7:$C$16,$C52)&lt;&gt;1,"Invalid ID",IF(INDEX('Initiatives'!$AB$7:$AB$16,MATCH($C52,'Initiatives'!$C$7:$C$16,0))="No","Excluded",IF(INDEX('Initiatives'!$D$7:$D$16,MATCH($C52,'Initiatives'!$C$7:$C$16,0))="","Missing input",INDEX('Initiatives'!$D$7:$D$16,MATCH($C52,'Initiatives'!$C$7:$C$16,0)))))</x:f>
        <x:v>Excluded</x:v>
      </x:c>
      <x:c r="F52" s="50" t="str">
        <x:f>IF(COUNTIFS('Initiatives'!$C$7:$C$16,$C52)&lt;&gt;1,"Invalid ID",IF(INDEX('Initiatives'!$AB$7:$AB$16,MATCH($C52,'Initiatives'!$C$7:$C$16,0))="No","Excluded",IF(INDEX('Initiatives'!$R$7:$R$16,MATCH($C52,'Initiatives'!$C$7:$C$16,0))="","Missing input",INDEX('Initiatives'!$R$7:$R$16,MATCH($C52,'Initiatives'!$C$7:$C$16,0)))))</x:f>
        <x:v>Excluded</x:v>
      </x:c>
      <x:c r="G52" s="39" t="n">
        <x:f>INDEX('Cash Flow'!$D$25:$I$204,(MATCH($C52,'Cash Flow'!$L$7:$L$16,0)-1)*18+6,$D52+1)</x:f>
        <x:v>0</x:v>
      </x:c>
      <x:c r="H52" s="15"/>
      <x:c r="I52" s="37" t="str">
        <x:f>IF(COUNT(G52:H52)=2,H52-G52,"n.a.")</x:f>
        <x:v>n.a.</x:v>
      </x:c>
      <x:c r="J52" s="37" t="n">
        <x:f>IF(COUNT(G52,M52)=2,G52-M52,"n.a.")</x:f>
        <x:v>0</x:v>
      </x:c>
      <x:c r="K52" s="15"/>
      <x:c r="L52" s="37" t="str">
        <x:f>IF(COUNT(J52:K52)=2,J52-K52,"n.a.")</x:f>
        <x:v>n.a.</x:v>
      </x:c>
      <x:c r="M52" s="39" t="n">
        <x:f>INDEX('Cash Flow'!$D$25:$I$204,(MATCH($C52,'Cash Flow'!$L$7:$L$16,0)-1)*18+13,$D52+1)</x:f>
        <x:v>0</x:v>
      </x:c>
      <x:c r="N52" s="37" t="str">
        <x:f>IF(COUNT(H52,K52)=2,H52-K52,"n.a.")</x:f>
        <x:v>n.a.</x:v>
      </x:c>
      <x:c r="O52" s="37" t="str">
        <x:f>IF(COUNT(M52:N52)=2,N52-M52,"n.a.")</x:f>
        <x:v>n.a.</x:v>
      </x:c>
      <x:c r="P52" s="5"/>
      <x:c r="Q52" s="2"/>
      <x:c r="R52" s="2"/>
      <x:c r="S52" s="2"/>
      <x:c r="T52" s="2"/>
      <x:c r="U52" s="2"/>
      <x:c r="V52" s="2"/>
      <x:c r="W52" s="2"/>
      <x:c r="X52" s="2"/>
      <x:c r="Y52" s="2"/>
      <x:c r="Z52" s="2"/>
      <x:c r="AA52" s="2"/>
      <x:c r="AB52" s="2"/>
      <x:c r="AC52" s="2"/>
      <x:c r="AD52" s="2"/>
    </x:row>
    <x:row r="53" ht="38" customHeight="1">
      <x:c r="A53" s="1"/>
      <x:c r="B53" s="1"/>
      <x:c r="C53" s="2" t="str">
        <x:v>S08</x:v>
      </x:c>
      <x:c r="D53" s="2" t="n">
        <x:v>4</x:v>
      </x:c>
      <x:c r="E53" s="50" t="str">
        <x:f>IF(COUNTIFS('Initiatives'!$C$7:$C$16,$C53)&lt;&gt;1,"Invalid ID",IF(INDEX('Initiatives'!$AB$7:$AB$16,MATCH($C53,'Initiatives'!$C$7:$C$16,0))="No","Excluded",IF(INDEX('Initiatives'!$D$7:$D$16,MATCH($C53,'Initiatives'!$C$7:$C$16,0))="","Missing input",INDEX('Initiatives'!$D$7:$D$16,MATCH($C53,'Initiatives'!$C$7:$C$16,0)))))</x:f>
        <x:v>Excluded</x:v>
      </x:c>
      <x:c r="F53" s="50" t="str">
        <x:f>IF(COUNTIFS('Initiatives'!$C$7:$C$16,$C53)&lt;&gt;1,"Invalid ID",IF(INDEX('Initiatives'!$AB$7:$AB$16,MATCH($C53,'Initiatives'!$C$7:$C$16,0))="No","Excluded",IF(INDEX('Initiatives'!$R$7:$R$16,MATCH($C53,'Initiatives'!$C$7:$C$16,0))="","Missing input",INDEX('Initiatives'!$R$7:$R$16,MATCH($C53,'Initiatives'!$C$7:$C$16,0)))))</x:f>
        <x:v>Excluded</x:v>
      </x:c>
      <x:c r="G53" s="39" t="n">
        <x:f>INDEX('Cash Flow'!$D$25:$I$204,(MATCH($C53,'Cash Flow'!$L$7:$L$16,0)-1)*18+6,$D53+1)</x:f>
        <x:v>0</x:v>
      </x:c>
      <x:c r="H53" s="15"/>
      <x:c r="I53" s="37" t="str">
        <x:f>IF(COUNT(G53:H53)=2,H53-G53,"n.a.")</x:f>
        <x:v>n.a.</x:v>
      </x:c>
      <x:c r="J53" s="37" t="n">
        <x:f>IF(COUNT(G53,M53)=2,G53-M53,"n.a.")</x:f>
        <x:v>0</x:v>
      </x:c>
      <x:c r="K53" s="15"/>
      <x:c r="L53" s="37" t="str">
        <x:f>IF(COUNT(J53:K53)=2,J53-K53,"n.a.")</x:f>
        <x:v>n.a.</x:v>
      </x:c>
      <x:c r="M53" s="39" t="n">
        <x:f>INDEX('Cash Flow'!$D$25:$I$204,(MATCH($C53,'Cash Flow'!$L$7:$L$16,0)-1)*18+13,$D53+1)</x:f>
        <x:v>0</x:v>
      </x:c>
      <x:c r="N53" s="37" t="str">
        <x:f>IF(COUNT(H53,K53)=2,H53-K53,"n.a.")</x:f>
        <x:v>n.a.</x:v>
      </x:c>
      <x:c r="O53" s="37" t="str">
        <x:f>IF(COUNT(M53:N53)=2,N53-M53,"n.a.")</x:f>
        <x:v>n.a.</x:v>
      </x:c>
      <x:c r="P53" s="5"/>
      <x:c r="Q53" s="2"/>
      <x:c r="R53" s="2"/>
      <x:c r="S53" s="2"/>
      <x:c r="T53" s="2"/>
      <x:c r="U53" s="2"/>
      <x:c r="V53" s="2"/>
      <x:c r="W53" s="2"/>
      <x:c r="X53" s="2"/>
      <x:c r="Y53" s="2"/>
      <x:c r="Z53" s="2"/>
      <x:c r="AA53" s="2"/>
      <x:c r="AB53" s="2"/>
      <x:c r="AC53" s="2"/>
      <x:c r="AD53" s="2"/>
    </x:row>
    <x:row r="54" ht="38" customHeight="1">
      <x:c r="A54" s="1"/>
      <x:c r="B54" s="1"/>
      <x:c r="C54" s="2" t="str">
        <x:v>S08</x:v>
      </x:c>
      <x:c r="D54" s="2" t="n">
        <x:v>5</x:v>
      </x:c>
      <x:c r="E54" s="50" t="str">
        <x:f>IF(COUNTIFS('Initiatives'!$C$7:$C$16,$C54)&lt;&gt;1,"Invalid ID",IF(INDEX('Initiatives'!$AB$7:$AB$16,MATCH($C54,'Initiatives'!$C$7:$C$16,0))="No","Excluded",IF(INDEX('Initiatives'!$D$7:$D$16,MATCH($C54,'Initiatives'!$C$7:$C$16,0))="","Missing input",INDEX('Initiatives'!$D$7:$D$16,MATCH($C54,'Initiatives'!$C$7:$C$16,0)))))</x:f>
        <x:v>Excluded</x:v>
      </x:c>
      <x:c r="F54" s="50" t="str">
        <x:f>IF(COUNTIFS('Initiatives'!$C$7:$C$16,$C54)&lt;&gt;1,"Invalid ID",IF(INDEX('Initiatives'!$AB$7:$AB$16,MATCH($C54,'Initiatives'!$C$7:$C$16,0))="No","Excluded",IF(INDEX('Initiatives'!$R$7:$R$16,MATCH($C54,'Initiatives'!$C$7:$C$16,0))="","Missing input",INDEX('Initiatives'!$R$7:$R$16,MATCH($C54,'Initiatives'!$C$7:$C$16,0)))))</x:f>
        <x:v>Excluded</x:v>
      </x:c>
      <x:c r="G54" s="39" t="n">
        <x:f>INDEX('Cash Flow'!$D$25:$I$204,(MATCH($C54,'Cash Flow'!$L$7:$L$16,0)-1)*18+6,$D54+1)</x:f>
        <x:v>0</x:v>
      </x:c>
      <x:c r="H54" s="15"/>
      <x:c r="I54" s="37" t="str">
        <x:f>IF(COUNT(G54:H54)=2,H54-G54,"n.a.")</x:f>
        <x:v>n.a.</x:v>
      </x:c>
      <x:c r="J54" s="37" t="n">
        <x:f>IF(COUNT(G54,M54)=2,G54-M54,"n.a.")</x:f>
        <x:v>0</x:v>
      </x:c>
      <x:c r="K54" s="15"/>
      <x:c r="L54" s="37" t="str">
        <x:f>IF(COUNT(J54:K54)=2,J54-K54,"n.a.")</x:f>
        <x:v>n.a.</x:v>
      </x:c>
      <x:c r="M54" s="39" t="n">
        <x:f>INDEX('Cash Flow'!$D$25:$I$204,(MATCH($C54,'Cash Flow'!$L$7:$L$16,0)-1)*18+13,$D54+1)</x:f>
        <x:v>0</x:v>
      </x:c>
      <x:c r="N54" s="37" t="str">
        <x:f>IF(COUNT(H54,K54)=2,H54-K54,"n.a.")</x:f>
        <x:v>n.a.</x:v>
      </x:c>
      <x:c r="O54" s="37" t="str">
        <x:f>IF(COUNT(M54:N54)=2,N54-M54,"n.a.")</x:f>
        <x:v>n.a.</x:v>
      </x:c>
      <x:c r="P54" s="5"/>
      <x:c r="Q54" s="2"/>
      <x:c r="R54" s="2"/>
      <x:c r="S54" s="2"/>
      <x:c r="T54" s="2"/>
      <x:c r="U54" s="2"/>
      <x:c r="V54" s="2"/>
      <x:c r="W54" s="2"/>
      <x:c r="X54" s="2"/>
      <x:c r="Y54" s="2"/>
      <x:c r="Z54" s="2"/>
      <x:c r="AA54" s="2"/>
      <x:c r="AB54" s="2"/>
      <x:c r="AC54" s="2"/>
      <x:c r="AD54" s="2"/>
    </x:row>
    <x:row r="55" ht="38" customHeight="1">
      <x:c r="A55" s="1"/>
      <x:c r="B55" s="1"/>
      <x:c r="C55" s="2" t="str">
        <x:v>S09</x:v>
      </x:c>
      <x:c r="D55" s="2" t="n">
        <x:v>0</x:v>
      </x:c>
      <x:c r="E55" s="50" t="str">
        <x:f>IF(COUNTIFS('Initiatives'!$C$7:$C$16,$C55)&lt;&gt;1,"Invalid ID",IF(INDEX('Initiatives'!$AB$7:$AB$16,MATCH($C55,'Initiatives'!$C$7:$C$16,0))="No","Excluded",IF(INDEX('Initiatives'!$D$7:$D$16,MATCH($C55,'Initiatives'!$C$7:$C$16,0))="","Missing input",INDEX('Initiatives'!$D$7:$D$16,MATCH($C55,'Initiatives'!$C$7:$C$16,0)))))</x:f>
        <x:v>Excluded</x:v>
      </x:c>
      <x:c r="F55" s="50" t="str">
        <x:f>IF(COUNTIFS('Initiatives'!$C$7:$C$16,$C55)&lt;&gt;1,"Invalid ID",IF(INDEX('Initiatives'!$AB$7:$AB$16,MATCH($C55,'Initiatives'!$C$7:$C$16,0))="No","Excluded",IF(INDEX('Initiatives'!$R$7:$R$16,MATCH($C55,'Initiatives'!$C$7:$C$16,0))="","Missing input",INDEX('Initiatives'!$R$7:$R$16,MATCH($C55,'Initiatives'!$C$7:$C$16,0)))))</x:f>
        <x:v>Excluded</x:v>
      </x:c>
      <x:c r="G55" s="39" t="n">
        <x:f>INDEX('Cash Flow'!$D$25:$I$204,(MATCH($C55,'Cash Flow'!$L$7:$L$16,0)-1)*18+6,$D55+1)</x:f>
        <x:v>0</x:v>
      </x:c>
      <x:c r="H55" s="15"/>
      <x:c r="I55" s="37" t="str">
        <x:f>IF(COUNT(G55:H55)=2,H55-G55,"n.a.")</x:f>
        <x:v>n.a.</x:v>
      </x:c>
      <x:c r="J55" s="37" t="n">
        <x:f>IF(COUNT(G55,M55)=2,G55-M55,"n.a.")</x:f>
        <x:v>0</x:v>
      </x:c>
      <x:c r="K55" s="15"/>
      <x:c r="L55" s="37" t="str">
        <x:f>IF(COUNT(J55:K55)=2,J55-K55,"n.a.")</x:f>
        <x:v>n.a.</x:v>
      </x:c>
      <x:c r="M55" s="39" t="n">
        <x:f>INDEX('Cash Flow'!$D$25:$I$204,(MATCH($C55,'Cash Flow'!$L$7:$L$16,0)-1)*18+13,$D55+1)</x:f>
        <x:v>0</x:v>
      </x:c>
      <x:c r="N55" s="37" t="str">
        <x:f>IF(COUNT(H55,K55)=2,H55-K55,"n.a.")</x:f>
        <x:v>n.a.</x:v>
      </x:c>
      <x:c r="O55" s="37" t="str">
        <x:f>IF(COUNT(M55:N55)=2,N55-M55,"n.a.")</x:f>
        <x:v>n.a.</x:v>
      </x:c>
      <x:c r="P55" s="5"/>
      <x:c r="Q55" s="2"/>
      <x:c r="R55" s="2"/>
      <x:c r="S55" s="2"/>
      <x:c r="T55" s="2"/>
      <x:c r="U55" s="2"/>
      <x:c r="V55" s="2"/>
      <x:c r="W55" s="2"/>
      <x:c r="X55" s="2"/>
      <x:c r="Y55" s="2"/>
      <x:c r="Z55" s="2"/>
      <x:c r="AA55" s="2"/>
      <x:c r="AB55" s="2"/>
      <x:c r="AC55" s="2"/>
      <x:c r="AD55" s="2"/>
    </x:row>
    <x:row r="56" ht="38" customHeight="1">
      <x:c r="A56" s="1"/>
      <x:c r="B56" s="1"/>
      <x:c r="C56" s="2" t="str">
        <x:v>S09</x:v>
      </x:c>
      <x:c r="D56" s="2" t="n">
        <x:v>1</x:v>
      </x:c>
      <x:c r="E56" s="50" t="str">
        <x:f>IF(COUNTIFS('Initiatives'!$C$7:$C$16,$C56)&lt;&gt;1,"Invalid ID",IF(INDEX('Initiatives'!$AB$7:$AB$16,MATCH($C56,'Initiatives'!$C$7:$C$16,0))="No","Excluded",IF(INDEX('Initiatives'!$D$7:$D$16,MATCH($C56,'Initiatives'!$C$7:$C$16,0))="","Missing input",INDEX('Initiatives'!$D$7:$D$16,MATCH($C56,'Initiatives'!$C$7:$C$16,0)))))</x:f>
        <x:v>Excluded</x:v>
      </x:c>
      <x:c r="F56" s="50" t="str">
        <x:f>IF(COUNTIFS('Initiatives'!$C$7:$C$16,$C56)&lt;&gt;1,"Invalid ID",IF(INDEX('Initiatives'!$AB$7:$AB$16,MATCH($C56,'Initiatives'!$C$7:$C$16,0))="No","Excluded",IF(INDEX('Initiatives'!$R$7:$R$16,MATCH($C56,'Initiatives'!$C$7:$C$16,0))="","Missing input",INDEX('Initiatives'!$R$7:$R$16,MATCH($C56,'Initiatives'!$C$7:$C$16,0)))))</x:f>
        <x:v>Excluded</x:v>
      </x:c>
      <x:c r="G56" s="39" t="n">
        <x:f>INDEX('Cash Flow'!$D$25:$I$204,(MATCH($C56,'Cash Flow'!$L$7:$L$16,0)-1)*18+6,$D56+1)</x:f>
        <x:v>0</x:v>
      </x:c>
      <x:c r="H56" s="15"/>
      <x:c r="I56" s="37" t="str">
        <x:f>IF(COUNT(G56:H56)=2,H56-G56,"n.a.")</x:f>
        <x:v>n.a.</x:v>
      </x:c>
      <x:c r="J56" s="37" t="n">
        <x:f>IF(COUNT(G56,M56)=2,G56-M56,"n.a.")</x:f>
        <x:v>0</x:v>
      </x:c>
      <x:c r="K56" s="15"/>
      <x:c r="L56" s="37" t="str">
        <x:f>IF(COUNT(J56:K56)=2,J56-K56,"n.a.")</x:f>
        <x:v>n.a.</x:v>
      </x:c>
      <x:c r="M56" s="39" t="n">
        <x:f>INDEX('Cash Flow'!$D$25:$I$204,(MATCH($C56,'Cash Flow'!$L$7:$L$16,0)-1)*18+13,$D56+1)</x:f>
        <x:v>0</x:v>
      </x:c>
      <x:c r="N56" s="37" t="str">
        <x:f>IF(COUNT(H56,K56)=2,H56-K56,"n.a.")</x:f>
        <x:v>n.a.</x:v>
      </x:c>
      <x:c r="O56" s="37" t="str">
        <x:f>IF(COUNT(M56:N56)=2,N56-M56,"n.a.")</x:f>
        <x:v>n.a.</x:v>
      </x:c>
      <x:c r="P56" s="5"/>
      <x:c r="Q56" s="2"/>
      <x:c r="R56" s="2"/>
      <x:c r="S56" s="2"/>
      <x:c r="T56" s="2"/>
      <x:c r="U56" s="2"/>
      <x:c r="V56" s="2"/>
      <x:c r="W56" s="2"/>
      <x:c r="X56" s="2"/>
      <x:c r="Y56" s="2"/>
      <x:c r="Z56" s="2"/>
      <x:c r="AA56" s="2"/>
      <x:c r="AB56" s="2"/>
      <x:c r="AC56" s="2"/>
      <x:c r="AD56" s="2"/>
    </x:row>
    <x:row r="57" ht="38" customHeight="1">
      <x:c r="A57" s="1"/>
      <x:c r="B57" s="1"/>
      <x:c r="C57" s="2" t="str">
        <x:v>S09</x:v>
      </x:c>
      <x:c r="D57" s="2" t="n">
        <x:v>2</x:v>
      </x:c>
      <x:c r="E57" s="50" t="str">
        <x:f>IF(COUNTIFS('Initiatives'!$C$7:$C$16,$C57)&lt;&gt;1,"Invalid ID",IF(INDEX('Initiatives'!$AB$7:$AB$16,MATCH($C57,'Initiatives'!$C$7:$C$16,0))="No","Excluded",IF(INDEX('Initiatives'!$D$7:$D$16,MATCH($C57,'Initiatives'!$C$7:$C$16,0))="","Missing input",INDEX('Initiatives'!$D$7:$D$16,MATCH($C57,'Initiatives'!$C$7:$C$16,0)))))</x:f>
        <x:v>Excluded</x:v>
      </x:c>
      <x:c r="F57" s="50" t="str">
        <x:f>IF(COUNTIFS('Initiatives'!$C$7:$C$16,$C57)&lt;&gt;1,"Invalid ID",IF(INDEX('Initiatives'!$AB$7:$AB$16,MATCH($C57,'Initiatives'!$C$7:$C$16,0))="No","Excluded",IF(INDEX('Initiatives'!$R$7:$R$16,MATCH($C57,'Initiatives'!$C$7:$C$16,0))="","Missing input",INDEX('Initiatives'!$R$7:$R$16,MATCH($C57,'Initiatives'!$C$7:$C$16,0)))))</x:f>
        <x:v>Excluded</x:v>
      </x:c>
      <x:c r="G57" s="39" t="n">
        <x:f>INDEX('Cash Flow'!$D$25:$I$204,(MATCH($C57,'Cash Flow'!$L$7:$L$16,0)-1)*18+6,$D57+1)</x:f>
        <x:v>0</x:v>
      </x:c>
      <x:c r="H57" s="15"/>
      <x:c r="I57" s="37" t="str">
        <x:f>IF(COUNT(G57:H57)=2,H57-G57,"n.a.")</x:f>
        <x:v>n.a.</x:v>
      </x:c>
      <x:c r="J57" s="37" t="n">
        <x:f>IF(COUNT(G57,M57)=2,G57-M57,"n.a.")</x:f>
        <x:v>0</x:v>
      </x:c>
      <x:c r="K57" s="15"/>
      <x:c r="L57" s="37" t="str">
        <x:f>IF(COUNT(J57:K57)=2,J57-K57,"n.a.")</x:f>
        <x:v>n.a.</x:v>
      </x:c>
      <x:c r="M57" s="39" t="n">
        <x:f>INDEX('Cash Flow'!$D$25:$I$204,(MATCH($C57,'Cash Flow'!$L$7:$L$16,0)-1)*18+13,$D57+1)</x:f>
        <x:v>0</x:v>
      </x:c>
      <x:c r="N57" s="37" t="str">
        <x:f>IF(COUNT(H57,K57)=2,H57-K57,"n.a.")</x:f>
        <x:v>n.a.</x:v>
      </x:c>
      <x:c r="O57" s="37" t="str">
        <x:f>IF(COUNT(M57:N57)=2,N57-M57,"n.a.")</x:f>
        <x:v>n.a.</x:v>
      </x:c>
      <x:c r="P57" s="5"/>
      <x:c r="Q57" s="2"/>
      <x:c r="R57" s="2"/>
      <x:c r="S57" s="2"/>
      <x:c r="T57" s="2"/>
      <x:c r="U57" s="2"/>
      <x:c r="V57" s="2"/>
      <x:c r="W57" s="2"/>
      <x:c r="X57" s="2"/>
      <x:c r="Y57" s="2"/>
      <x:c r="Z57" s="2"/>
      <x:c r="AA57" s="2"/>
      <x:c r="AB57" s="2"/>
      <x:c r="AC57" s="2"/>
      <x:c r="AD57" s="2"/>
    </x:row>
    <x:row r="58" ht="38" customHeight="1">
      <x:c r="A58" s="1"/>
      <x:c r="B58" s="1"/>
      <x:c r="C58" s="2" t="str">
        <x:v>S09</x:v>
      </x:c>
      <x:c r="D58" s="2" t="n">
        <x:v>3</x:v>
      </x:c>
      <x:c r="E58" s="50" t="str">
        <x:f>IF(COUNTIFS('Initiatives'!$C$7:$C$16,$C58)&lt;&gt;1,"Invalid ID",IF(INDEX('Initiatives'!$AB$7:$AB$16,MATCH($C58,'Initiatives'!$C$7:$C$16,0))="No","Excluded",IF(INDEX('Initiatives'!$D$7:$D$16,MATCH($C58,'Initiatives'!$C$7:$C$16,0))="","Missing input",INDEX('Initiatives'!$D$7:$D$16,MATCH($C58,'Initiatives'!$C$7:$C$16,0)))))</x:f>
        <x:v>Excluded</x:v>
      </x:c>
      <x:c r="F58" s="50" t="str">
        <x:f>IF(COUNTIFS('Initiatives'!$C$7:$C$16,$C58)&lt;&gt;1,"Invalid ID",IF(INDEX('Initiatives'!$AB$7:$AB$16,MATCH($C58,'Initiatives'!$C$7:$C$16,0))="No","Excluded",IF(INDEX('Initiatives'!$R$7:$R$16,MATCH($C58,'Initiatives'!$C$7:$C$16,0))="","Missing input",INDEX('Initiatives'!$R$7:$R$16,MATCH($C58,'Initiatives'!$C$7:$C$16,0)))))</x:f>
        <x:v>Excluded</x:v>
      </x:c>
      <x:c r="G58" s="39" t="n">
        <x:f>INDEX('Cash Flow'!$D$25:$I$204,(MATCH($C58,'Cash Flow'!$L$7:$L$16,0)-1)*18+6,$D58+1)</x:f>
        <x:v>0</x:v>
      </x:c>
      <x:c r="H58" s="15"/>
      <x:c r="I58" s="37" t="str">
        <x:f>IF(COUNT(G58:H58)=2,H58-G58,"n.a.")</x:f>
        <x:v>n.a.</x:v>
      </x:c>
      <x:c r="J58" s="37" t="n">
        <x:f>IF(COUNT(G58,M58)=2,G58-M58,"n.a.")</x:f>
        <x:v>0</x:v>
      </x:c>
      <x:c r="K58" s="15"/>
      <x:c r="L58" s="37" t="str">
        <x:f>IF(COUNT(J58:K58)=2,J58-K58,"n.a.")</x:f>
        <x:v>n.a.</x:v>
      </x:c>
      <x:c r="M58" s="39" t="n">
        <x:f>INDEX('Cash Flow'!$D$25:$I$204,(MATCH($C58,'Cash Flow'!$L$7:$L$16,0)-1)*18+13,$D58+1)</x:f>
        <x:v>0</x:v>
      </x:c>
      <x:c r="N58" s="37" t="str">
        <x:f>IF(COUNT(H58,K58)=2,H58-K58,"n.a.")</x:f>
        <x:v>n.a.</x:v>
      </x:c>
      <x:c r="O58" s="37" t="str">
        <x:f>IF(COUNT(M58:N58)=2,N58-M58,"n.a.")</x:f>
        <x:v>n.a.</x:v>
      </x:c>
      <x:c r="P58" s="5"/>
      <x:c r="Q58" s="2"/>
      <x:c r="R58" s="2"/>
      <x:c r="S58" s="2"/>
      <x:c r="T58" s="2"/>
      <x:c r="U58" s="2"/>
      <x:c r="V58" s="2"/>
      <x:c r="W58" s="2"/>
      <x:c r="X58" s="2"/>
      <x:c r="Y58" s="2"/>
      <x:c r="Z58" s="2"/>
      <x:c r="AA58" s="2"/>
      <x:c r="AB58" s="2"/>
      <x:c r="AC58" s="2"/>
      <x:c r="AD58" s="2"/>
    </x:row>
    <x:row r="59" ht="38" customHeight="1">
      <x:c r="A59" s="1"/>
      <x:c r="B59" s="1"/>
      <x:c r="C59" s="2" t="str">
        <x:v>S09</x:v>
      </x:c>
      <x:c r="D59" s="2" t="n">
        <x:v>4</x:v>
      </x:c>
      <x:c r="E59" s="50" t="str">
        <x:f>IF(COUNTIFS('Initiatives'!$C$7:$C$16,$C59)&lt;&gt;1,"Invalid ID",IF(INDEX('Initiatives'!$AB$7:$AB$16,MATCH($C59,'Initiatives'!$C$7:$C$16,0))="No","Excluded",IF(INDEX('Initiatives'!$D$7:$D$16,MATCH($C59,'Initiatives'!$C$7:$C$16,0))="","Missing input",INDEX('Initiatives'!$D$7:$D$16,MATCH($C59,'Initiatives'!$C$7:$C$16,0)))))</x:f>
        <x:v>Excluded</x:v>
      </x:c>
      <x:c r="F59" s="50" t="str">
        <x:f>IF(COUNTIFS('Initiatives'!$C$7:$C$16,$C59)&lt;&gt;1,"Invalid ID",IF(INDEX('Initiatives'!$AB$7:$AB$16,MATCH($C59,'Initiatives'!$C$7:$C$16,0))="No","Excluded",IF(INDEX('Initiatives'!$R$7:$R$16,MATCH($C59,'Initiatives'!$C$7:$C$16,0))="","Missing input",INDEX('Initiatives'!$R$7:$R$16,MATCH($C59,'Initiatives'!$C$7:$C$16,0)))))</x:f>
        <x:v>Excluded</x:v>
      </x:c>
      <x:c r="G59" s="39" t="n">
        <x:f>INDEX('Cash Flow'!$D$25:$I$204,(MATCH($C59,'Cash Flow'!$L$7:$L$16,0)-1)*18+6,$D59+1)</x:f>
        <x:v>0</x:v>
      </x:c>
      <x:c r="H59" s="15"/>
      <x:c r="I59" s="37" t="str">
        <x:f>IF(COUNT(G59:H59)=2,H59-G59,"n.a.")</x:f>
        <x:v>n.a.</x:v>
      </x:c>
      <x:c r="J59" s="37" t="n">
        <x:f>IF(COUNT(G59,M59)=2,G59-M59,"n.a.")</x:f>
        <x:v>0</x:v>
      </x:c>
      <x:c r="K59" s="15"/>
      <x:c r="L59" s="37" t="str">
        <x:f>IF(COUNT(J59:K59)=2,J59-K59,"n.a.")</x:f>
        <x:v>n.a.</x:v>
      </x:c>
      <x:c r="M59" s="39" t="n">
        <x:f>INDEX('Cash Flow'!$D$25:$I$204,(MATCH($C59,'Cash Flow'!$L$7:$L$16,0)-1)*18+13,$D59+1)</x:f>
        <x:v>0</x:v>
      </x:c>
      <x:c r="N59" s="37" t="str">
        <x:f>IF(COUNT(H59,K59)=2,H59-K59,"n.a.")</x:f>
        <x:v>n.a.</x:v>
      </x:c>
      <x:c r="O59" s="37" t="str">
        <x:f>IF(COUNT(M59:N59)=2,N59-M59,"n.a.")</x:f>
        <x:v>n.a.</x:v>
      </x:c>
      <x:c r="P59" s="5"/>
      <x:c r="Q59" s="2"/>
      <x:c r="R59" s="2"/>
      <x:c r="S59" s="2"/>
      <x:c r="T59" s="2"/>
      <x:c r="U59" s="2"/>
      <x:c r="V59" s="2"/>
      <x:c r="W59" s="2"/>
      <x:c r="X59" s="2"/>
      <x:c r="Y59" s="2"/>
      <x:c r="Z59" s="2"/>
      <x:c r="AA59" s="2"/>
      <x:c r="AB59" s="2"/>
      <x:c r="AC59" s="2"/>
      <x:c r="AD59" s="2"/>
    </x:row>
    <x:row r="60" ht="38" customHeight="1">
      <x:c r="A60" s="1"/>
      <x:c r="B60" s="1"/>
      <x:c r="C60" s="2" t="str">
        <x:v>S09</x:v>
      </x:c>
      <x:c r="D60" s="2" t="n">
        <x:v>5</x:v>
      </x:c>
      <x:c r="E60" s="50" t="str">
        <x:f>IF(COUNTIFS('Initiatives'!$C$7:$C$16,$C60)&lt;&gt;1,"Invalid ID",IF(INDEX('Initiatives'!$AB$7:$AB$16,MATCH($C60,'Initiatives'!$C$7:$C$16,0))="No","Excluded",IF(INDEX('Initiatives'!$D$7:$D$16,MATCH($C60,'Initiatives'!$C$7:$C$16,0))="","Missing input",INDEX('Initiatives'!$D$7:$D$16,MATCH($C60,'Initiatives'!$C$7:$C$16,0)))))</x:f>
        <x:v>Excluded</x:v>
      </x:c>
      <x:c r="F60" s="50" t="str">
        <x:f>IF(COUNTIFS('Initiatives'!$C$7:$C$16,$C60)&lt;&gt;1,"Invalid ID",IF(INDEX('Initiatives'!$AB$7:$AB$16,MATCH($C60,'Initiatives'!$C$7:$C$16,0))="No","Excluded",IF(INDEX('Initiatives'!$R$7:$R$16,MATCH($C60,'Initiatives'!$C$7:$C$16,0))="","Missing input",INDEX('Initiatives'!$R$7:$R$16,MATCH($C60,'Initiatives'!$C$7:$C$16,0)))))</x:f>
        <x:v>Excluded</x:v>
      </x:c>
      <x:c r="G60" s="39" t="n">
        <x:f>INDEX('Cash Flow'!$D$25:$I$204,(MATCH($C60,'Cash Flow'!$L$7:$L$16,0)-1)*18+6,$D60+1)</x:f>
        <x:v>0</x:v>
      </x:c>
      <x:c r="H60" s="15"/>
      <x:c r="I60" s="37" t="str">
        <x:f>IF(COUNT(G60:H60)=2,H60-G60,"n.a.")</x:f>
        <x:v>n.a.</x:v>
      </x:c>
      <x:c r="J60" s="37" t="n">
        <x:f>IF(COUNT(G60,M60)=2,G60-M60,"n.a.")</x:f>
        <x:v>0</x:v>
      </x:c>
      <x:c r="K60" s="15"/>
      <x:c r="L60" s="37" t="str">
        <x:f>IF(COUNT(J60:K60)=2,J60-K60,"n.a.")</x:f>
        <x:v>n.a.</x:v>
      </x:c>
      <x:c r="M60" s="39" t="n">
        <x:f>INDEX('Cash Flow'!$D$25:$I$204,(MATCH($C60,'Cash Flow'!$L$7:$L$16,0)-1)*18+13,$D60+1)</x:f>
        <x:v>0</x:v>
      </x:c>
      <x:c r="N60" s="37" t="str">
        <x:f>IF(COUNT(H60,K60)=2,H60-K60,"n.a.")</x:f>
        <x:v>n.a.</x:v>
      </x:c>
      <x:c r="O60" s="37" t="str">
        <x:f>IF(COUNT(M60:N60)=2,N60-M60,"n.a.")</x:f>
        <x:v>n.a.</x:v>
      </x:c>
      <x:c r="P60" s="5"/>
      <x:c r="Q60" s="2"/>
      <x:c r="R60" s="2"/>
      <x:c r="S60" s="2"/>
      <x:c r="T60" s="2"/>
      <x:c r="U60" s="2"/>
      <x:c r="V60" s="2"/>
      <x:c r="W60" s="2"/>
      <x:c r="X60" s="2"/>
      <x:c r="Y60" s="2"/>
      <x:c r="Z60" s="2"/>
      <x:c r="AA60" s="2"/>
      <x:c r="AB60" s="2"/>
      <x:c r="AC60" s="2"/>
      <x:c r="AD60" s="2"/>
    </x:row>
    <x:row r="61" ht="38" customHeight="1">
      <x:c r="A61" s="1"/>
      <x:c r="B61" s="1"/>
      <x:c r="C61" s="2" t="str">
        <x:v>S10</x:v>
      </x:c>
      <x:c r="D61" s="2" t="n">
        <x:v>0</x:v>
      </x:c>
      <x:c r="E61" s="50" t="str">
        <x:f>IF(COUNTIFS('Initiatives'!$C$7:$C$16,$C61)&lt;&gt;1,"Invalid ID",IF(INDEX('Initiatives'!$AB$7:$AB$16,MATCH($C61,'Initiatives'!$C$7:$C$16,0))="No","Excluded",IF(INDEX('Initiatives'!$D$7:$D$16,MATCH($C61,'Initiatives'!$C$7:$C$16,0))="","Missing input",INDEX('Initiatives'!$D$7:$D$16,MATCH($C61,'Initiatives'!$C$7:$C$16,0)))))</x:f>
        <x:v>Excluded</x:v>
      </x:c>
      <x:c r="F61" s="50" t="str">
        <x:f>IF(COUNTIFS('Initiatives'!$C$7:$C$16,$C61)&lt;&gt;1,"Invalid ID",IF(INDEX('Initiatives'!$AB$7:$AB$16,MATCH($C61,'Initiatives'!$C$7:$C$16,0))="No","Excluded",IF(INDEX('Initiatives'!$R$7:$R$16,MATCH($C61,'Initiatives'!$C$7:$C$16,0))="","Missing input",INDEX('Initiatives'!$R$7:$R$16,MATCH($C61,'Initiatives'!$C$7:$C$16,0)))))</x:f>
        <x:v>Excluded</x:v>
      </x:c>
      <x:c r="G61" s="39" t="n">
        <x:f>INDEX('Cash Flow'!$D$25:$I$204,(MATCH($C61,'Cash Flow'!$L$7:$L$16,0)-1)*18+6,$D61+1)</x:f>
        <x:v>0</x:v>
      </x:c>
      <x:c r="H61" s="15"/>
      <x:c r="I61" s="37" t="str">
        <x:f>IF(COUNT(G61:H61)=2,H61-G61,"n.a.")</x:f>
        <x:v>n.a.</x:v>
      </x:c>
      <x:c r="J61" s="37" t="n">
        <x:f>IF(COUNT(G61,M61)=2,G61-M61,"n.a.")</x:f>
        <x:v>0</x:v>
      </x:c>
      <x:c r="K61" s="15"/>
      <x:c r="L61" s="37" t="str">
        <x:f>IF(COUNT(J61:K61)=2,J61-K61,"n.a.")</x:f>
        <x:v>n.a.</x:v>
      </x:c>
      <x:c r="M61" s="39" t="n">
        <x:f>INDEX('Cash Flow'!$D$25:$I$204,(MATCH($C61,'Cash Flow'!$L$7:$L$16,0)-1)*18+13,$D61+1)</x:f>
        <x:v>0</x:v>
      </x:c>
      <x:c r="N61" s="37" t="str">
        <x:f>IF(COUNT(H61,K61)=2,H61-K61,"n.a.")</x:f>
        <x:v>n.a.</x:v>
      </x:c>
      <x:c r="O61" s="37" t="str">
        <x:f>IF(COUNT(M61:N61)=2,N61-M61,"n.a.")</x:f>
        <x:v>n.a.</x:v>
      </x:c>
      <x:c r="P61" s="5"/>
      <x:c r="Q61" s="2"/>
      <x:c r="R61" s="2"/>
      <x:c r="S61" s="2"/>
      <x:c r="T61" s="2"/>
      <x:c r="U61" s="2"/>
      <x:c r="V61" s="2"/>
      <x:c r="W61" s="2"/>
      <x:c r="X61" s="2"/>
      <x:c r="Y61" s="2"/>
      <x:c r="Z61" s="2"/>
      <x:c r="AA61" s="2"/>
      <x:c r="AB61" s="2"/>
      <x:c r="AC61" s="2"/>
      <x:c r="AD61" s="2"/>
    </x:row>
    <x:row r="62" ht="38" customHeight="1">
      <x:c r="A62" s="1"/>
      <x:c r="B62" s="1"/>
      <x:c r="C62" s="2" t="str">
        <x:v>S10</x:v>
      </x:c>
      <x:c r="D62" s="2" t="n">
        <x:v>1</x:v>
      </x:c>
      <x:c r="E62" s="50" t="str">
        <x:f>IF(COUNTIFS('Initiatives'!$C$7:$C$16,$C62)&lt;&gt;1,"Invalid ID",IF(INDEX('Initiatives'!$AB$7:$AB$16,MATCH($C62,'Initiatives'!$C$7:$C$16,0))="No","Excluded",IF(INDEX('Initiatives'!$D$7:$D$16,MATCH($C62,'Initiatives'!$C$7:$C$16,0))="","Missing input",INDEX('Initiatives'!$D$7:$D$16,MATCH($C62,'Initiatives'!$C$7:$C$16,0)))))</x:f>
        <x:v>Excluded</x:v>
      </x:c>
      <x:c r="F62" s="50" t="str">
        <x:f>IF(COUNTIFS('Initiatives'!$C$7:$C$16,$C62)&lt;&gt;1,"Invalid ID",IF(INDEX('Initiatives'!$AB$7:$AB$16,MATCH($C62,'Initiatives'!$C$7:$C$16,0))="No","Excluded",IF(INDEX('Initiatives'!$R$7:$R$16,MATCH($C62,'Initiatives'!$C$7:$C$16,0))="","Missing input",INDEX('Initiatives'!$R$7:$R$16,MATCH($C62,'Initiatives'!$C$7:$C$16,0)))))</x:f>
        <x:v>Excluded</x:v>
      </x:c>
      <x:c r="G62" s="39" t="n">
        <x:f>INDEX('Cash Flow'!$D$25:$I$204,(MATCH($C62,'Cash Flow'!$L$7:$L$16,0)-1)*18+6,$D62+1)</x:f>
        <x:v>0</x:v>
      </x:c>
      <x:c r="H62" s="15"/>
      <x:c r="I62" s="37" t="str">
        <x:f>IF(COUNT(G62:H62)=2,H62-G62,"n.a.")</x:f>
        <x:v>n.a.</x:v>
      </x:c>
      <x:c r="J62" s="37" t="n">
        <x:f>IF(COUNT(G62,M62)=2,G62-M62,"n.a.")</x:f>
        <x:v>0</x:v>
      </x:c>
      <x:c r="K62" s="15"/>
      <x:c r="L62" s="37" t="str">
        <x:f>IF(COUNT(J62:K62)=2,J62-K62,"n.a.")</x:f>
        <x:v>n.a.</x:v>
      </x:c>
      <x:c r="M62" s="39" t="n">
        <x:f>INDEX('Cash Flow'!$D$25:$I$204,(MATCH($C62,'Cash Flow'!$L$7:$L$16,0)-1)*18+13,$D62+1)</x:f>
        <x:v>0</x:v>
      </x:c>
      <x:c r="N62" s="37" t="str">
        <x:f>IF(COUNT(H62,K62)=2,H62-K62,"n.a.")</x:f>
        <x:v>n.a.</x:v>
      </x:c>
      <x:c r="O62" s="37" t="str">
        <x:f>IF(COUNT(M62:N62)=2,N62-M62,"n.a.")</x:f>
        <x:v>n.a.</x:v>
      </x:c>
      <x:c r="P62" s="5"/>
      <x:c r="Q62" s="2"/>
      <x:c r="R62" s="2"/>
      <x:c r="S62" s="2"/>
      <x:c r="T62" s="2"/>
      <x:c r="U62" s="2"/>
      <x:c r="V62" s="2"/>
      <x:c r="W62" s="2"/>
      <x:c r="X62" s="2"/>
      <x:c r="Y62" s="2"/>
      <x:c r="Z62" s="2"/>
      <x:c r="AA62" s="2"/>
      <x:c r="AB62" s="2"/>
      <x:c r="AC62" s="2"/>
      <x:c r="AD62" s="2"/>
    </x:row>
    <x:row r="63" ht="38" customHeight="1">
      <x:c r="A63" s="1"/>
      <x:c r="B63" s="1"/>
      <x:c r="C63" s="2" t="str">
        <x:v>S10</x:v>
      </x:c>
      <x:c r="D63" s="2" t="n">
        <x:v>2</x:v>
      </x:c>
      <x:c r="E63" s="50" t="str">
        <x:f>IF(COUNTIFS('Initiatives'!$C$7:$C$16,$C63)&lt;&gt;1,"Invalid ID",IF(INDEX('Initiatives'!$AB$7:$AB$16,MATCH($C63,'Initiatives'!$C$7:$C$16,0))="No","Excluded",IF(INDEX('Initiatives'!$D$7:$D$16,MATCH($C63,'Initiatives'!$C$7:$C$16,0))="","Missing input",INDEX('Initiatives'!$D$7:$D$16,MATCH($C63,'Initiatives'!$C$7:$C$16,0)))))</x:f>
        <x:v>Excluded</x:v>
      </x:c>
      <x:c r="F63" s="50" t="str">
        <x:f>IF(COUNTIFS('Initiatives'!$C$7:$C$16,$C63)&lt;&gt;1,"Invalid ID",IF(INDEX('Initiatives'!$AB$7:$AB$16,MATCH($C63,'Initiatives'!$C$7:$C$16,0))="No","Excluded",IF(INDEX('Initiatives'!$R$7:$R$16,MATCH($C63,'Initiatives'!$C$7:$C$16,0))="","Missing input",INDEX('Initiatives'!$R$7:$R$16,MATCH($C63,'Initiatives'!$C$7:$C$16,0)))))</x:f>
        <x:v>Excluded</x:v>
      </x:c>
      <x:c r="G63" s="39" t="n">
        <x:f>INDEX('Cash Flow'!$D$25:$I$204,(MATCH($C63,'Cash Flow'!$L$7:$L$16,0)-1)*18+6,$D63+1)</x:f>
        <x:v>0</x:v>
      </x:c>
      <x:c r="H63" s="15"/>
      <x:c r="I63" s="37" t="str">
        <x:f>IF(COUNT(G63:H63)=2,H63-G63,"n.a.")</x:f>
        <x:v>n.a.</x:v>
      </x:c>
      <x:c r="J63" s="37" t="n">
        <x:f>IF(COUNT(G63,M63)=2,G63-M63,"n.a.")</x:f>
        <x:v>0</x:v>
      </x:c>
      <x:c r="K63" s="15"/>
      <x:c r="L63" s="37" t="str">
        <x:f>IF(COUNT(J63:K63)=2,J63-K63,"n.a.")</x:f>
        <x:v>n.a.</x:v>
      </x:c>
      <x:c r="M63" s="39" t="n">
        <x:f>INDEX('Cash Flow'!$D$25:$I$204,(MATCH($C63,'Cash Flow'!$L$7:$L$16,0)-1)*18+13,$D63+1)</x:f>
        <x:v>0</x:v>
      </x:c>
      <x:c r="N63" s="37" t="str">
        <x:f>IF(COUNT(H63,K63)=2,H63-K63,"n.a.")</x:f>
        <x:v>n.a.</x:v>
      </x:c>
      <x:c r="O63" s="37" t="str">
        <x:f>IF(COUNT(M63:N63)=2,N63-M63,"n.a.")</x:f>
        <x:v>n.a.</x:v>
      </x:c>
      <x:c r="P63" s="5"/>
      <x:c r="Q63" s="2"/>
      <x:c r="R63" s="2"/>
      <x:c r="S63" s="2"/>
      <x:c r="T63" s="2"/>
      <x:c r="U63" s="2"/>
      <x:c r="V63" s="2"/>
      <x:c r="W63" s="2"/>
      <x:c r="X63" s="2"/>
      <x:c r="Y63" s="2"/>
      <x:c r="Z63" s="2"/>
      <x:c r="AA63" s="2"/>
      <x:c r="AB63" s="2"/>
      <x:c r="AC63" s="2"/>
      <x:c r="AD63" s="2"/>
    </x:row>
    <x:row r="64" ht="38" customHeight="1">
      <x:c r="A64" s="1"/>
      <x:c r="B64" s="1"/>
      <x:c r="C64" s="2" t="str">
        <x:v>S10</x:v>
      </x:c>
      <x:c r="D64" s="2" t="n">
        <x:v>3</x:v>
      </x:c>
      <x:c r="E64" s="50" t="str">
        <x:f>IF(COUNTIFS('Initiatives'!$C$7:$C$16,$C64)&lt;&gt;1,"Invalid ID",IF(INDEX('Initiatives'!$AB$7:$AB$16,MATCH($C64,'Initiatives'!$C$7:$C$16,0))="No","Excluded",IF(INDEX('Initiatives'!$D$7:$D$16,MATCH($C64,'Initiatives'!$C$7:$C$16,0))="","Missing input",INDEX('Initiatives'!$D$7:$D$16,MATCH($C64,'Initiatives'!$C$7:$C$16,0)))))</x:f>
        <x:v>Excluded</x:v>
      </x:c>
      <x:c r="F64" s="50" t="str">
        <x:f>IF(COUNTIFS('Initiatives'!$C$7:$C$16,$C64)&lt;&gt;1,"Invalid ID",IF(INDEX('Initiatives'!$AB$7:$AB$16,MATCH($C64,'Initiatives'!$C$7:$C$16,0))="No","Excluded",IF(INDEX('Initiatives'!$R$7:$R$16,MATCH($C64,'Initiatives'!$C$7:$C$16,0))="","Missing input",INDEX('Initiatives'!$R$7:$R$16,MATCH($C64,'Initiatives'!$C$7:$C$16,0)))))</x:f>
        <x:v>Excluded</x:v>
      </x:c>
      <x:c r="G64" s="39" t="n">
        <x:f>INDEX('Cash Flow'!$D$25:$I$204,(MATCH($C64,'Cash Flow'!$L$7:$L$16,0)-1)*18+6,$D64+1)</x:f>
        <x:v>0</x:v>
      </x:c>
      <x:c r="H64" s="15"/>
      <x:c r="I64" s="37" t="str">
        <x:f>IF(COUNT(G64:H64)=2,H64-G64,"n.a.")</x:f>
        <x:v>n.a.</x:v>
      </x:c>
      <x:c r="J64" s="37" t="n">
        <x:f>IF(COUNT(G64,M64)=2,G64-M64,"n.a.")</x:f>
        <x:v>0</x:v>
      </x:c>
      <x:c r="K64" s="15"/>
      <x:c r="L64" s="37" t="str">
        <x:f>IF(COUNT(J64:K64)=2,J64-K64,"n.a.")</x:f>
        <x:v>n.a.</x:v>
      </x:c>
      <x:c r="M64" s="39" t="n">
        <x:f>INDEX('Cash Flow'!$D$25:$I$204,(MATCH($C64,'Cash Flow'!$L$7:$L$16,0)-1)*18+13,$D64+1)</x:f>
        <x:v>0</x:v>
      </x:c>
      <x:c r="N64" s="37" t="str">
        <x:f>IF(COUNT(H64,K64)=2,H64-K64,"n.a.")</x:f>
        <x:v>n.a.</x:v>
      </x:c>
      <x:c r="O64" s="37" t="str">
        <x:f>IF(COUNT(M64:N64)=2,N64-M64,"n.a.")</x:f>
        <x:v>n.a.</x:v>
      </x:c>
      <x:c r="P64" s="5"/>
      <x:c r="Q64" s="2"/>
      <x:c r="R64" s="2"/>
      <x:c r="S64" s="2"/>
      <x:c r="T64" s="2"/>
      <x:c r="U64" s="2"/>
      <x:c r="V64" s="2"/>
      <x:c r="W64" s="2"/>
      <x:c r="X64" s="2"/>
      <x:c r="Y64" s="2"/>
      <x:c r="Z64" s="2"/>
      <x:c r="AA64" s="2"/>
      <x:c r="AB64" s="2"/>
      <x:c r="AC64" s="2"/>
      <x:c r="AD64" s="2"/>
    </x:row>
    <x:row r="65" ht="38" customHeight="1">
      <x:c r="A65" s="1"/>
      <x:c r="B65" s="1"/>
      <x:c r="C65" s="2" t="str">
        <x:v>S10</x:v>
      </x:c>
      <x:c r="D65" s="2" t="n">
        <x:v>4</x:v>
      </x:c>
      <x:c r="E65" s="50" t="str">
        <x:f>IF(COUNTIFS('Initiatives'!$C$7:$C$16,$C65)&lt;&gt;1,"Invalid ID",IF(INDEX('Initiatives'!$AB$7:$AB$16,MATCH($C65,'Initiatives'!$C$7:$C$16,0))="No","Excluded",IF(INDEX('Initiatives'!$D$7:$D$16,MATCH($C65,'Initiatives'!$C$7:$C$16,0))="","Missing input",INDEX('Initiatives'!$D$7:$D$16,MATCH($C65,'Initiatives'!$C$7:$C$16,0)))))</x:f>
        <x:v>Excluded</x:v>
      </x:c>
      <x:c r="F65" s="50" t="str">
        <x:f>IF(COUNTIFS('Initiatives'!$C$7:$C$16,$C65)&lt;&gt;1,"Invalid ID",IF(INDEX('Initiatives'!$AB$7:$AB$16,MATCH($C65,'Initiatives'!$C$7:$C$16,0))="No","Excluded",IF(INDEX('Initiatives'!$R$7:$R$16,MATCH($C65,'Initiatives'!$C$7:$C$16,0))="","Missing input",INDEX('Initiatives'!$R$7:$R$16,MATCH($C65,'Initiatives'!$C$7:$C$16,0)))))</x:f>
        <x:v>Excluded</x:v>
      </x:c>
      <x:c r="G65" s="39" t="n">
        <x:f>INDEX('Cash Flow'!$D$25:$I$204,(MATCH($C65,'Cash Flow'!$L$7:$L$16,0)-1)*18+6,$D65+1)</x:f>
        <x:v>0</x:v>
      </x:c>
      <x:c r="H65" s="15"/>
      <x:c r="I65" s="37" t="str">
        <x:f>IF(COUNT(G65:H65)=2,H65-G65,"n.a.")</x:f>
        <x:v>n.a.</x:v>
      </x:c>
      <x:c r="J65" s="37" t="n">
        <x:f>IF(COUNT(G65,M65)=2,G65-M65,"n.a.")</x:f>
        <x:v>0</x:v>
      </x:c>
      <x:c r="K65" s="15"/>
      <x:c r="L65" s="37" t="str">
        <x:f>IF(COUNT(J65:K65)=2,J65-K65,"n.a.")</x:f>
        <x:v>n.a.</x:v>
      </x:c>
      <x:c r="M65" s="39" t="n">
        <x:f>INDEX('Cash Flow'!$D$25:$I$204,(MATCH($C65,'Cash Flow'!$L$7:$L$16,0)-1)*18+13,$D65+1)</x:f>
        <x:v>0</x:v>
      </x:c>
      <x:c r="N65" s="37" t="str">
        <x:f>IF(COUNT(H65,K65)=2,H65-K65,"n.a.")</x:f>
        <x:v>n.a.</x:v>
      </x:c>
      <x:c r="O65" s="37" t="str">
        <x:f>IF(COUNT(M65:N65)=2,N65-M65,"n.a.")</x:f>
        <x:v>n.a.</x:v>
      </x:c>
      <x:c r="P65" s="5"/>
      <x:c r="Q65" s="2"/>
      <x:c r="R65" s="2"/>
      <x:c r="S65" s="2"/>
      <x:c r="T65" s="2"/>
      <x:c r="U65" s="2"/>
      <x:c r="V65" s="2"/>
      <x:c r="W65" s="2"/>
      <x:c r="X65" s="2"/>
      <x:c r="Y65" s="2"/>
      <x:c r="Z65" s="2"/>
      <x:c r="AA65" s="2"/>
      <x:c r="AB65" s="2"/>
      <x:c r="AC65" s="2"/>
      <x:c r="AD65" s="2"/>
    </x:row>
    <x:row r="66" ht="38" customHeight="1">
      <x:c r="A66" s="1"/>
      <x:c r="B66" s="1"/>
      <x:c r="C66" s="2" t="str">
        <x:v>S10</x:v>
      </x:c>
      <x:c r="D66" s="2" t="n">
        <x:v>5</x:v>
      </x:c>
      <x:c r="E66" s="50" t="str">
        <x:f>IF(COUNTIFS('Initiatives'!$C$7:$C$16,$C66)&lt;&gt;1,"Invalid ID",IF(INDEX('Initiatives'!$AB$7:$AB$16,MATCH($C66,'Initiatives'!$C$7:$C$16,0))="No","Excluded",IF(INDEX('Initiatives'!$D$7:$D$16,MATCH($C66,'Initiatives'!$C$7:$C$16,0))="","Missing input",INDEX('Initiatives'!$D$7:$D$16,MATCH($C66,'Initiatives'!$C$7:$C$16,0)))))</x:f>
        <x:v>Excluded</x:v>
      </x:c>
      <x:c r="F66" s="50" t="str">
        <x:f>IF(COUNTIFS('Initiatives'!$C$7:$C$16,$C66)&lt;&gt;1,"Invalid ID",IF(INDEX('Initiatives'!$AB$7:$AB$16,MATCH($C66,'Initiatives'!$C$7:$C$16,0))="No","Excluded",IF(INDEX('Initiatives'!$R$7:$R$16,MATCH($C66,'Initiatives'!$C$7:$C$16,0))="","Missing input",INDEX('Initiatives'!$R$7:$R$16,MATCH($C66,'Initiatives'!$C$7:$C$16,0)))))</x:f>
        <x:v>Excluded</x:v>
      </x:c>
      <x:c r="G66" s="39" t="n">
        <x:f>INDEX('Cash Flow'!$D$25:$I$204,(MATCH($C66,'Cash Flow'!$L$7:$L$16,0)-1)*18+6,$D66+1)</x:f>
        <x:v>0</x:v>
      </x:c>
      <x:c r="H66" s="15"/>
      <x:c r="I66" s="37" t="str">
        <x:f>IF(COUNT(G66:H66)=2,H66-G66,"n.a.")</x:f>
        <x:v>n.a.</x:v>
      </x:c>
      <x:c r="J66" s="37" t="n">
        <x:f>IF(COUNT(G66,M66)=2,G66-M66,"n.a.")</x:f>
        <x:v>0</x:v>
      </x:c>
      <x:c r="K66" s="15"/>
      <x:c r="L66" s="37" t="str">
        <x:f>IF(COUNT(J66:K66)=2,J66-K66,"n.a.")</x:f>
        <x:v>n.a.</x:v>
      </x:c>
      <x:c r="M66" s="39" t="n">
        <x:f>INDEX('Cash Flow'!$D$25:$I$204,(MATCH($C66,'Cash Flow'!$L$7:$L$16,0)-1)*18+13,$D66+1)</x:f>
        <x:v>0</x:v>
      </x:c>
      <x:c r="N66" s="37" t="str">
        <x:f>IF(COUNT(H66,K66)=2,H66-K66,"n.a.")</x:f>
        <x:v>n.a.</x:v>
      </x:c>
      <x:c r="O66" s="37" t="str">
        <x:f>IF(COUNT(M66:N66)=2,N66-M66,"n.a.")</x:f>
        <x:v>n.a.</x:v>
      </x:c>
      <x:c r="P66" s="5"/>
      <x:c r="Q66" s="2"/>
      <x:c r="R66" s="2"/>
      <x:c r="S66" s="2"/>
      <x:c r="T66" s="2"/>
      <x:c r="U66" s="2"/>
      <x:c r="V66" s="2"/>
      <x:c r="W66" s="2"/>
      <x:c r="X66" s="2"/>
      <x:c r="Y66" s="2"/>
      <x:c r="Z66" s="2"/>
      <x:c r="AA66" s="2"/>
      <x:c r="AB66" s="2"/>
      <x:c r="AC66" s="2"/>
      <x:c r="AD66" s="2"/>
    </x:row>
    <x:row r="67" ht="22"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row>
    <x:row r="68" ht="22"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row>
    <x:row r="69" ht="22" customHeight="1">
      <x:c r="A69" s="1"/>
      <x:c r="B69" s="1"/>
      <x:c r="C69" s="4" t="str">
        <x:v>Benefits are incremental contribution profit plus cost savings. Costs include dis-synergies, cash taxes, implementation and capital.</x:v>
      </x:c>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row>
    <x:row r="70" ht="22" customHeight="1">
      <x:c r="A70" s="1"/>
      <x:c r="B70" s="1"/>
      <x:c r="C70" s="4" t="str">
        <x:v>Blank actuals mean not reported. Zero is a reported zero. Preserve a dated approved baseline before changing underwriting.</x:v>
      </x:c>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row>
    <x:row r="71" ht="22" customHeight="1">
      <x:c r="A71" s="1"/>
      <x:c r="B71" s="1"/>
      <x:c r="C71" s="4" t="str">
        <x:v>Sort the full table. Each initiative ID and relative year must stay with its actuals and next action.</x:v>
      </x:c>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row>
    <x:row r="72" ht="22"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row>
    <x:row r="73" ht="22"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row>
    <x:row r="74" ht="22"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row>
    <x:row r="75" ht="22"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row>
    <x:row r="76" ht="22"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row>
    <x:row r="77" ht="22"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row>
    <x:row r="78" ht="22"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row>
    <x:row r="79" ht="22"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row>
    <x:row r="80" ht="22"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row>
    <x:row r="81" ht="22"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row>
    <x:row r="82" ht="22"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row>
    <x:row r="83" ht="22"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row>
    <x:row r="84" ht="22"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row>
    <x:row r="85" ht="22"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row>
    <x:row r="86" ht="22"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row>
    <x:row r="87" ht="22" customHeight="1">
      <x:c r="A87" s="1"/>
      <x:c r="B87" s="1"/>
      <x:c r="C87" s="2"/>
      <x:c r="D87" s="2"/>
      <x:c r="E87" s="2"/>
      <x:c r="F87" s="2"/>
      <x:c r="G87" s="2"/>
      <x:c r="H87" s="2"/>
      <x:c r="I87" s="2"/>
      <x:c r="J87" s="2"/>
      <x:c r="K87" s="2"/>
      <x:c r="L87" s="2"/>
      <x:c r="M87" s="2"/>
      <x:c r="N87" s="2"/>
      <x:c r="O87" s="2"/>
      <x:c r="P87" s="2"/>
      <x:c r="Q87" s="2"/>
      <x:c r="R87" s="2"/>
      <x:c r="S87" s="2"/>
      <x:c r="T87" s="2"/>
      <x:c r="U87" s="2"/>
      <x:c r="V87" s="2"/>
      <x:c r="W87" s="2"/>
      <x:c r="X87" s="2"/>
      <x:c r="Y87" s="2"/>
      <x:c r="Z87" s="2"/>
      <x:c r="AA87" s="2"/>
      <x:c r="AB87" s="2"/>
      <x:c r="AC87" s="2"/>
      <x:c r="AD87" s="2"/>
    </x:row>
    <x:row r="88" ht="22" customHeight="1">
      <x:c r="A88" s="1"/>
      <x:c r="B88" s="1"/>
      <x:c r="C88" s="2"/>
      <x:c r="D88" s="2"/>
      <x:c r="E88" s="2"/>
      <x:c r="F88" s="2"/>
      <x:c r="G88" s="2"/>
      <x:c r="H88" s="2"/>
      <x:c r="I88" s="2"/>
      <x:c r="J88" s="2"/>
      <x:c r="K88" s="2"/>
      <x:c r="L88" s="2"/>
      <x:c r="M88" s="2"/>
      <x:c r="N88" s="2"/>
      <x:c r="O88" s="2"/>
      <x:c r="P88" s="2"/>
      <x:c r="Q88" s="2"/>
      <x:c r="R88" s="2"/>
      <x:c r="S88" s="2"/>
      <x:c r="T88" s="2"/>
      <x:c r="U88" s="2"/>
      <x:c r="V88" s="2"/>
      <x:c r="W88" s="2"/>
      <x:c r="X88" s="2"/>
      <x:c r="Y88" s="2"/>
      <x:c r="Z88" s="2"/>
      <x:c r="AA88" s="2"/>
      <x:c r="AB88" s="2"/>
      <x:c r="AC88" s="2"/>
      <x:c r="AD88" s="2"/>
    </x:row>
    <x:row r="89" ht="22" customHeight="1">
      <x:c r="A89" s="1"/>
      <x:c r="B89" s="1"/>
      <x:c r="C89" s="2"/>
      <x:c r="D89" s="2"/>
      <x:c r="E89" s="2"/>
      <x:c r="F89" s="2"/>
      <x:c r="G89" s="2"/>
      <x:c r="H89" s="2"/>
      <x:c r="I89" s="2"/>
      <x:c r="J89" s="2"/>
      <x:c r="K89" s="2"/>
      <x:c r="L89" s="2"/>
      <x:c r="M89" s="2"/>
      <x:c r="N89" s="2"/>
      <x:c r="O89" s="2"/>
      <x:c r="P89" s="2"/>
      <x:c r="Q89" s="2"/>
      <x:c r="R89" s="2"/>
      <x:c r="S89" s="2"/>
      <x:c r="T89" s="2"/>
      <x:c r="U89" s="2"/>
      <x:c r="V89" s="2"/>
      <x:c r="W89" s="2"/>
      <x:c r="X89" s="2"/>
      <x:c r="Y89" s="2"/>
      <x:c r="Z89" s="2"/>
      <x:c r="AA89" s="2"/>
      <x:c r="AB89" s="2"/>
      <x:c r="AC89" s="2"/>
      <x:c r="AD89" s="2"/>
    </x:row>
    <x:row r="90" ht="22" customHeight="1">
      <x:c r="A90" s="1"/>
      <x:c r="B90" s="1"/>
      <x:c r="C90" s="2"/>
      <x:c r="D90" s="2"/>
      <x:c r="E90" s="2"/>
      <x:c r="F90" s="2"/>
      <x:c r="G90" s="2"/>
      <x:c r="H90" s="2"/>
      <x:c r="I90" s="2"/>
      <x:c r="J90" s="2"/>
      <x:c r="K90" s="2"/>
      <x:c r="L90" s="2"/>
      <x:c r="M90" s="2"/>
      <x:c r="N90" s="2"/>
      <x:c r="O90" s="2"/>
      <x:c r="P90" s="2"/>
      <x:c r="Q90" s="2"/>
      <x:c r="R90" s="2"/>
      <x:c r="S90" s="2"/>
      <x:c r="T90" s="2"/>
      <x:c r="U90" s="2"/>
      <x:c r="V90" s="2"/>
      <x:c r="W90" s="2"/>
      <x:c r="X90" s="2"/>
      <x:c r="Y90" s="2"/>
      <x:c r="Z90" s="2"/>
      <x:c r="AA90" s="2"/>
      <x:c r="AB90" s="2"/>
      <x:c r="AC90" s="2"/>
      <x:c r="AD90" s="2"/>
    </x:row>
    <x:row r="91" ht="22" customHeight="1">
      <x:c r="A91" s="1"/>
      <x:c r="B91" s="1"/>
      <x:c r="C91" s="2"/>
      <x:c r="D91" s="2"/>
      <x:c r="E91" s="2"/>
      <x:c r="F91" s="2"/>
      <x:c r="G91" s="2"/>
      <x:c r="H91" s="2"/>
      <x:c r="I91" s="2"/>
      <x:c r="J91" s="2"/>
      <x:c r="K91" s="2"/>
      <x:c r="L91" s="2"/>
      <x:c r="M91" s="2"/>
      <x:c r="N91" s="2"/>
      <x:c r="O91" s="2"/>
      <x:c r="P91" s="2"/>
      <x:c r="Q91" s="2"/>
      <x:c r="R91" s="2"/>
      <x:c r="S91" s="2"/>
      <x:c r="T91" s="2"/>
      <x:c r="U91" s="2"/>
      <x:c r="V91" s="2"/>
      <x:c r="W91" s="2"/>
      <x:c r="X91" s="2"/>
      <x:c r="Y91" s="2"/>
      <x:c r="Z91" s="2"/>
      <x:c r="AA91" s="2"/>
      <x:c r="AB91" s="2"/>
      <x:c r="AC91" s="2"/>
      <x:c r="AD91" s="2"/>
    </x:row>
    <x:row r="92" ht="22" customHeight="1">
      <x:c r="A92" s="1"/>
      <x:c r="B92" s="1"/>
      <x:c r="C92" s="2"/>
      <x:c r="D92" s="2"/>
      <x:c r="E92" s="2"/>
      <x:c r="F92" s="2"/>
      <x:c r="G92" s="2"/>
      <x:c r="H92" s="2"/>
      <x:c r="I92" s="2"/>
      <x:c r="J92" s="2"/>
      <x:c r="K92" s="2"/>
      <x:c r="L92" s="2"/>
      <x:c r="M92" s="2"/>
      <x:c r="N92" s="2"/>
      <x:c r="O92" s="2"/>
      <x:c r="P92" s="2"/>
      <x:c r="Q92" s="2"/>
      <x:c r="R92" s="2"/>
      <x:c r="S92" s="2"/>
      <x:c r="T92" s="2"/>
      <x:c r="U92" s="2"/>
      <x:c r="V92" s="2"/>
      <x:c r="W92" s="2"/>
      <x:c r="X92" s="2"/>
      <x:c r="Y92" s="2"/>
      <x:c r="Z92" s="2"/>
      <x:c r="AA92" s="2"/>
      <x:c r="AB92" s="2"/>
      <x:c r="AC92" s="2"/>
      <x:c r="AD92" s="2"/>
    </x:row>
    <x:row r="93" ht="22" customHeight="1">
      <x:c r="A93" s="1"/>
      <x:c r="B93" s="1"/>
      <x:c r="C93" s="2"/>
      <x:c r="D93" s="2"/>
      <x:c r="E93" s="2"/>
      <x:c r="F93" s="2"/>
      <x:c r="G93" s="2"/>
      <x:c r="H93" s="2"/>
      <x:c r="I93" s="2"/>
      <x:c r="J93" s="2"/>
      <x:c r="K93" s="2"/>
      <x:c r="L93" s="2"/>
      <x:c r="M93" s="2"/>
      <x:c r="N93" s="2"/>
      <x:c r="O93" s="2"/>
      <x:c r="P93" s="2"/>
      <x:c r="Q93" s="2"/>
      <x:c r="R93" s="2"/>
      <x:c r="S93" s="2"/>
      <x:c r="T93" s="2"/>
      <x:c r="U93" s="2"/>
      <x:c r="V93" s="2"/>
      <x:c r="W93" s="2"/>
      <x:c r="X93" s="2"/>
      <x:c r="Y93" s="2"/>
      <x:c r="Z93" s="2"/>
      <x:c r="AA93" s="2"/>
      <x:c r="AB93" s="2"/>
      <x:c r="AC93" s="2"/>
      <x:c r="AD93" s="2"/>
    </x:row>
    <x:row r="94" ht="22" customHeight="1">
      <x:c r="A94" s="1"/>
      <x:c r="B94" s="1"/>
      <x:c r="C94" s="2"/>
      <x:c r="D94" s="2"/>
      <x:c r="E94" s="2"/>
      <x:c r="F94" s="2"/>
      <x:c r="G94" s="2"/>
      <x:c r="H94" s="2"/>
      <x:c r="I94" s="2"/>
      <x:c r="J94" s="2"/>
      <x:c r="K94" s="2"/>
      <x:c r="L94" s="2"/>
      <x:c r="M94" s="2"/>
      <x:c r="N94" s="2"/>
      <x:c r="O94" s="2"/>
      <x:c r="P94" s="2"/>
      <x:c r="Q94" s="2"/>
      <x:c r="R94" s="2"/>
      <x:c r="S94" s="2"/>
      <x:c r="T94" s="2"/>
      <x:c r="U94" s="2"/>
      <x:c r="V94" s="2"/>
      <x:c r="W94" s="2"/>
      <x:c r="X94" s="2"/>
      <x:c r="Y94" s="2"/>
      <x:c r="Z94" s="2"/>
      <x:c r="AA94" s="2"/>
      <x:c r="AB94" s="2"/>
      <x:c r="AC94" s="2"/>
      <x:c r="AD94" s="2"/>
    </x:row>
    <x:row r="95" ht="22" customHeight="1">
      <x:c r="A95" s="1"/>
      <x:c r="B95" s="1"/>
      <x:c r="C95" s="2"/>
      <x:c r="D95" s="2"/>
      <x:c r="E95" s="2"/>
      <x:c r="F95" s="2"/>
      <x:c r="G95" s="2"/>
      <x:c r="H95" s="2"/>
      <x:c r="I95" s="2"/>
      <x:c r="J95" s="2"/>
      <x:c r="K95" s="2"/>
      <x:c r="L95" s="2"/>
      <x:c r="M95" s="2"/>
      <x:c r="N95" s="2"/>
      <x:c r="O95" s="2"/>
      <x:c r="P95" s="2"/>
      <x:c r="Q95" s="2"/>
      <x:c r="R95" s="2"/>
      <x:c r="S95" s="2"/>
      <x:c r="T95" s="2"/>
      <x:c r="U95" s="2"/>
      <x:c r="V95" s="2"/>
      <x:c r="W95" s="2"/>
      <x:c r="X95" s="2"/>
      <x:c r="Y95" s="2"/>
      <x:c r="Z95" s="2"/>
      <x:c r="AA95" s="2"/>
      <x:c r="AB95" s="2"/>
      <x:c r="AC95" s="2"/>
      <x:c r="AD95" s="2"/>
    </x:row>
    <x:row r="96" ht="22" customHeight="1">
      <x:c r="A96" s="1"/>
      <x:c r="B96" s="1"/>
      <x:c r="C96" s="2"/>
      <x:c r="D96" s="2"/>
      <x:c r="E96" s="2"/>
      <x:c r="F96" s="2"/>
      <x:c r="G96" s="2"/>
      <x:c r="H96" s="2"/>
      <x:c r="I96" s="2"/>
      <x:c r="J96" s="2"/>
      <x:c r="K96" s="2"/>
      <x:c r="L96" s="2"/>
      <x:c r="M96" s="2"/>
      <x:c r="N96" s="2"/>
      <x:c r="O96" s="2"/>
      <x:c r="P96" s="2"/>
      <x:c r="Q96" s="2"/>
      <x:c r="R96" s="2"/>
      <x:c r="S96" s="2"/>
      <x:c r="T96" s="2"/>
      <x:c r="U96" s="2"/>
      <x:c r="V96" s="2"/>
      <x:c r="W96" s="2"/>
      <x:c r="X96" s="2"/>
      <x:c r="Y96" s="2"/>
      <x:c r="Z96" s="2"/>
      <x:c r="AA96" s="2"/>
      <x:c r="AB96" s="2"/>
      <x:c r="AC96" s="2"/>
      <x:c r="AD96" s="2"/>
    </x:row>
    <x:row r="97" ht="22" customHeight="1">
      <x:c r="A97" s="1"/>
      <x:c r="B97" s="1"/>
      <x:c r="C97" s="2"/>
      <x:c r="D97" s="2"/>
      <x:c r="E97" s="2"/>
      <x:c r="F97" s="2"/>
      <x:c r="G97" s="2"/>
      <x:c r="H97" s="2"/>
      <x:c r="I97" s="2"/>
      <x:c r="J97" s="2"/>
      <x:c r="K97" s="2"/>
      <x:c r="L97" s="2"/>
      <x:c r="M97" s="2"/>
      <x:c r="N97" s="2"/>
      <x:c r="O97" s="2"/>
      <x:c r="P97" s="2"/>
      <x:c r="Q97" s="2"/>
      <x:c r="R97" s="2"/>
      <x:c r="S97" s="2"/>
      <x:c r="T97" s="2"/>
      <x:c r="U97" s="2"/>
      <x:c r="V97" s="2"/>
      <x:c r="W97" s="2"/>
      <x:c r="X97" s="2"/>
      <x:c r="Y97" s="2"/>
      <x:c r="Z97" s="2"/>
      <x:c r="AA97" s="2"/>
      <x:c r="AB97" s="2"/>
      <x:c r="AC97" s="2"/>
      <x:c r="AD97" s="2"/>
    </x:row>
    <x:row r="98" ht="22" customHeight="1">
      <x:c r="A98" s="1"/>
      <x:c r="B98" s="1"/>
      <x:c r="C98" s="2"/>
      <x:c r="D98" s="2"/>
      <x:c r="E98" s="2"/>
      <x:c r="F98" s="2"/>
      <x:c r="G98" s="2"/>
      <x:c r="H98" s="2"/>
      <x:c r="I98" s="2"/>
      <x:c r="J98" s="2"/>
      <x:c r="K98" s="2"/>
      <x:c r="L98" s="2"/>
      <x:c r="M98" s="2"/>
      <x:c r="N98" s="2"/>
      <x:c r="O98" s="2"/>
      <x:c r="P98" s="2"/>
      <x:c r="Q98" s="2"/>
      <x:c r="R98" s="2"/>
      <x:c r="S98" s="2"/>
      <x:c r="T98" s="2"/>
      <x:c r="U98" s="2"/>
      <x:c r="V98" s="2"/>
      <x:c r="W98" s="2"/>
      <x:c r="X98" s="2"/>
      <x:c r="Y98" s="2"/>
      <x:c r="Z98" s="2"/>
      <x:c r="AA98" s="2"/>
      <x:c r="AB98" s="2"/>
      <x:c r="AC98" s="2"/>
      <x:c r="AD98" s="2"/>
    </x:row>
    <x:row r="99" ht="22" customHeight="1">
      <x:c r="A99" s="1"/>
      <x:c r="B99" s="1"/>
      <x:c r="C99" s="2"/>
      <x:c r="D99" s="2"/>
      <x:c r="E99" s="2"/>
      <x:c r="F99" s="2"/>
      <x:c r="G99" s="2"/>
      <x:c r="H99" s="2"/>
      <x:c r="I99" s="2"/>
      <x:c r="J99" s="2"/>
      <x:c r="K99" s="2"/>
      <x:c r="L99" s="2"/>
      <x:c r="M99" s="2"/>
      <x:c r="N99" s="2"/>
      <x:c r="O99" s="2"/>
      <x:c r="P99" s="2"/>
      <x:c r="Q99" s="2"/>
      <x:c r="R99" s="2"/>
      <x:c r="S99" s="2"/>
      <x:c r="T99" s="2"/>
      <x:c r="U99" s="2"/>
      <x:c r="V99" s="2"/>
      <x:c r="W99" s="2"/>
      <x:c r="X99" s="2"/>
      <x:c r="Y99" s="2"/>
      <x:c r="Z99" s="2"/>
      <x:c r="AA99" s="2"/>
      <x:c r="AB99" s="2"/>
      <x:c r="AC99" s="2"/>
      <x:c r="AD99" s="2"/>
    </x:row>
    <x:row r="100" ht="22" customHeight="1">
      <x:c r="A100" s="1"/>
      <x:c r="B100" s="1"/>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c r="AA100" s="2"/>
      <x:c r="AB100" s="2"/>
      <x:c r="AC100" s="2"/>
      <x:c r="AD100" s="2"/>
    </x:row>
    <x:row r="101" ht="22" customHeight="1">
      <x:c r="A101" s="1"/>
      <x:c r="B101" s="1"/>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c r="AA101" s="2"/>
      <x:c r="AB101" s="2"/>
      <x:c r="AC101" s="2"/>
      <x:c r="AD101" s="2"/>
    </x:row>
    <x:row r="102" ht="22" customHeight="1">
      <x:c r="A102" s="1"/>
      <x:c r="B102" s="1"/>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c r="AA102" s="2"/>
      <x:c r="AB102" s="2"/>
      <x:c r="AC102" s="2"/>
      <x:c r="AD102" s="2"/>
    </x:row>
    <x:row r="103" ht="22" customHeight="1">
      <x:c r="A103" s="1"/>
      <x:c r="B103" s="1"/>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c r="AA103" s="2"/>
      <x:c r="AB103" s="2"/>
      <x:c r="AC103" s="2"/>
      <x:c r="AD103" s="2"/>
    </x:row>
    <x:row r="104" ht="22" customHeight="1">
      <x:c r="A104" s="1"/>
      <x:c r="B104" s="1"/>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c r="AA104" s="2"/>
      <x:c r="AB104" s="2"/>
      <x:c r="AC104" s="2"/>
      <x:c r="AD104" s="2"/>
    </x:row>
    <x:row r="105" ht="22" customHeight="1">
      <x:c r="A105" s="1"/>
      <x:c r="B105" s="1"/>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c r="AA105" s="2"/>
      <x:c r="AB105" s="2"/>
      <x:c r="AC105" s="2"/>
      <x:c r="AD105" s="2"/>
    </x:row>
    <x:row r="106" ht="22" customHeight="1">
      <x:c r="A106" s="1"/>
      <x:c r="B106" s="1"/>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c r="AA106" s="2"/>
      <x:c r="AB106" s="2"/>
      <x:c r="AC106" s="2"/>
      <x:c r="AD106" s="2"/>
    </x:row>
    <x:row r="107" ht="22" customHeight="1">
      <x:c r="A107" s="1"/>
      <x:c r="B107" s="1"/>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c r="AA107" s="2"/>
      <x:c r="AB107" s="2"/>
      <x:c r="AC107" s="2"/>
      <x:c r="AD107" s="2"/>
    </x:row>
    <x:row r="108" ht="22" customHeight="1">
      <x:c r="A108" s="1"/>
      <x:c r="B108" s="1"/>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c r="AA108" s="2"/>
      <x:c r="AB108" s="2"/>
      <x:c r="AC108" s="2"/>
      <x:c r="AD108" s="2"/>
    </x:row>
    <x:row r="109" ht="22" customHeight="1">
      <x:c r="A109" s="1"/>
      <x:c r="B109" s="1"/>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c r="AA109" s="2"/>
      <x:c r="AB109" s="2"/>
      <x:c r="AC109" s="2"/>
      <x:c r="AD109" s="2"/>
    </x:row>
    <x:row r="110" ht="22" customHeight="1">
      <x:c r="A110" s="1"/>
      <x:c r="B110" s="1"/>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c r="AA110" s="2"/>
      <x:c r="AB110" s="2"/>
      <x:c r="AC110" s="2"/>
      <x:c r="AD110" s="2"/>
    </x:row>
    <x:row r="111" ht="22" customHeight="1">
      <x:c r="A111" s="1"/>
      <x:c r="B111" s="1"/>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c r="AA111" s="2"/>
      <x:c r="AB111" s="2"/>
      <x:c r="AC111" s="2"/>
      <x:c r="AD111" s="2"/>
    </x:row>
    <x:row r="112" ht="22" customHeight="1">
      <x:c r="A112" s="1"/>
      <x:c r="B112" s="1"/>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c r="AA112" s="2"/>
      <x:c r="AB112" s="2"/>
      <x:c r="AC112" s="2"/>
      <x:c r="AD112" s="2"/>
    </x:row>
    <x:row r="113" ht="22" customHeight="1">
      <x:c r="A113" s="1"/>
      <x:c r="B113" s="1"/>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c r="AA113" s="2"/>
      <x:c r="AB113" s="2"/>
      <x:c r="AC113" s="2"/>
      <x:c r="AD113" s="2"/>
    </x:row>
    <x:row r="114" ht="22" customHeight="1">
      <x:c r="A114" s="1"/>
      <x:c r="B114" s="1"/>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c r="AA114" s="2"/>
      <x:c r="AB114" s="2"/>
      <x:c r="AC114" s="2"/>
      <x:c r="AD114" s="2"/>
    </x:row>
    <x:row r="115" ht="22" customHeight="1">
      <x:c r="A115" s="1"/>
      <x:c r="B115" s="1"/>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c r="AA115" s="2"/>
      <x:c r="AB115" s="2"/>
      <x:c r="AC115" s="2"/>
      <x:c r="AD115" s="2"/>
    </x:row>
    <x:row r="116" ht="22" customHeight="1">
      <x:c r="A116" s="1"/>
      <x:c r="B116" s="1"/>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c r="AA116" s="2"/>
      <x:c r="AB116" s="2"/>
      <x:c r="AC116" s="2"/>
      <x:c r="AD116" s="2"/>
    </x:row>
    <x:row r="117" ht="22" customHeight="1">
      <x:c r="A117" s="1"/>
      <x:c r="B117" s="1"/>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c r="AA117" s="2"/>
      <x:c r="AB117" s="2"/>
      <x:c r="AC117" s="2"/>
      <x:c r="AD117" s="2"/>
    </x:row>
    <x:row r="118" ht="22" customHeight="1">
      <x:c r="A118" s="1"/>
      <x:c r="B118" s="1"/>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c r="AA118" s="2"/>
      <x:c r="AB118" s="2"/>
      <x:c r="AC118" s="2"/>
      <x:c r="AD118" s="2"/>
    </x:row>
    <x:row r="119" ht="22" customHeight="1">
      <x:c r="A119" s="1"/>
      <x:c r="B119" s="1"/>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c r="AA119" s="2"/>
      <x:c r="AB119" s="2"/>
      <x:c r="AC119" s="2"/>
      <x:c r="AD119" s="2"/>
    </x:row>
    <x:row r="120" ht="22" customHeight="1">
      <x:c r="A120" s="1"/>
      <x:c r="B120" s="1"/>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c r="AA120" s="2"/>
      <x:c r="AB120" s="2"/>
      <x:c r="AC120" s="2"/>
      <x:c r="AD120" s="2"/>
    </x:row>
    <x:row r="121" ht="22" customHeight="1">
      <x:c r="A121" s="1"/>
      <x:c r="B121" s="1"/>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c r="AA121" s="2"/>
      <x:c r="AB121" s="2"/>
      <x:c r="AC121" s="2"/>
      <x:c r="AD121" s="2"/>
    </x:row>
    <x:row r="122" ht="22" customHeight="1">
      <x:c r="A122" s="1"/>
      <x:c r="B122" s="1"/>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c r="AA122" s="2"/>
      <x:c r="AB122" s="2"/>
      <x:c r="AC122" s="2"/>
      <x:c r="AD122" s="2"/>
    </x:row>
    <x:row r="123" ht="22" customHeight="1">
      <x:c r="A123" s="1"/>
      <x:c r="B123" s="1"/>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c r="AA123" s="2"/>
      <x:c r="AB123" s="2"/>
      <x:c r="AC123" s="2"/>
      <x:c r="AD123" s="2"/>
    </x:row>
    <x:row r="124" ht="22" customHeight="1">
      <x:c r="A124" s="1"/>
      <x:c r="B124" s="1"/>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c r="AA124" s="2"/>
      <x:c r="AB124" s="2"/>
      <x:c r="AC124" s="2"/>
      <x:c r="AD124" s="2"/>
    </x:row>
    <x:row r="125" ht="22" customHeight="1">
      <x:c r="A125" s="1"/>
      <x:c r="B125" s="1"/>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c r="AA125" s="2"/>
      <x:c r="AB125" s="2"/>
      <x:c r="AC125" s="2"/>
      <x:c r="AD125" s="2"/>
    </x:row>
    <x:row r="126" ht="22" customHeight="1">
      <x:c r="A126" s="1"/>
      <x:c r="B126" s="1"/>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c r="AA126" s="2"/>
      <x:c r="AB126" s="2"/>
      <x:c r="AC126" s="2"/>
      <x:c r="AD126" s="2"/>
    </x:row>
    <x:row r="127" ht="22" customHeight="1">
      <x:c r="A127" s="1"/>
      <x:c r="B127" s="1"/>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c r="AA127" s="2"/>
      <x:c r="AB127" s="2"/>
      <x:c r="AC127" s="2"/>
      <x:c r="AD127" s="2"/>
    </x:row>
    <x:row r="128" ht="22" customHeight="1">
      <x:c r="A128" s="1"/>
      <x:c r="B128" s="1"/>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c r="AA128" s="2"/>
      <x:c r="AB128" s="2"/>
      <x:c r="AC128" s="2"/>
      <x:c r="AD128" s="2"/>
    </x:row>
    <x:row r="129" ht="22" customHeight="1">
      <x:c r="A129" s="1"/>
      <x:c r="B129" s="1"/>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c r="AA129" s="2"/>
      <x:c r="AB129" s="2"/>
      <x:c r="AC129" s="2"/>
      <x:c r="AD129" s="2"/>
    </x:row>
    <x:row r="130" ht="22" customHeight="1">
      <x:c r="A130" s="1"/>
      <x:c r="B130" s="1"/>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c r="AA130" s="2"/>
      <x:c r="AB130" s="2"/>
      <x:c r="AC130" s="2"/>
      <x:c r="AD130" s="2"/>
    </x:row>
    <x:row r="131" ht="22" customHeight="1">
      <x:c r="A131" s="1"/>
      <x:c r="B131" s="1"/>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c r="AA131" s="2"/>
      <x:c r="AB131" s="2"/>
      <x:c r="AC131" s="2"/>
      <x:c r="AD131" s="2"/>
    </x:row>
    <x:row r="132" ht="22" customHeight="1">
      <x:c r="A132" s="1"/>
      <x:c r="B132" s="1"/>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c r="AA132" s="2"/>
      <x:c r="AB132" s="2"/>
      <x:c r="AC132" s="2"/>
      <x:c r="AD132" s="2"/>
    </x:row>
    <x:row r="133" ht="22" customHeight="1">
      <x:c r="A133" s="1"/>
      <x:c r="B133" s="1"/>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c r="AA133" s="2"/>
      <x:c r="AB133" s="2"/>
      <x:c r="AC133" s="2"/>
      <x:c r="AD133" s="2"/>
    </x:row>
    <x:row r="134" ht="22" customHeight="1">
      <x:c r="A134" s="1"/>
      <x:c r="B134" s="1"/>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c r="AA134" s="2"/>
      <x:c r="AB134" s="2"/>
      <x:c r="AC134" s="2"/>
      <x:c r="AD134" s="2"/>
    </x:row>
    <x:row r="135" ht="22" customHeight="1">
      <x:c r="A135" s="1"/>
      <x:c r="B135" s="1"/>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c r="AA135" s="2"/>
      <x:c r="AB135" s="2"/>
      <x:c r="AC135" s="2"/>
      <x:c r="AD135" s="2"/>
    </x:row>
    <x:row r="136" ht="22" customHeight="1">
      <x:c r="A136" s="1"/>
      <x:c r="B136" s="1"/>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c r="AA136" s="2"/>
      <x:c r="AB136" s="2"/>
      <x:c r="AC136" s="2"/>
      <x:c r="AD136" s="2"/>
    </x:row>
    <x:row r="137" ht="22" customHeight="1">
      <x:c r="A137" s="1"/>
      <x:c r="B137" s="1"/>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c r="AA137" s="2"/>
      <x:c r="AB137" s="2"/>
      <x:c r="AC137" s="2"/>
      <x:c r="AD137" s="2"/>
    </x:row>
    <x:row r="138" ht="22" customHeight="1">
      <x:c r="A138" s="1"/>
      <x:c r="B138" s="1"/>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c r="AA138" s="2"/>
      <x:c r="AB138" s="2"/>
      <x:c r="AC138" s="2"/>
      <x:c r="AD138" s="2"/>
    </x:row>
    <x:row r="139" ht="22" customHeight="1">
      <x:c r="A139" s="1"/>
      <x:c r="B139" s="1"/>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c r="AA139" s="2"/>
      <x:c r="AB139" s="2"/>
      <x:c r="AC139" s="2"/>
      <x:c r="AD139" s="2"/>
    </x:row>
    <x:row r="140" ht="22" customHeight="1">
      <x:c r="A140" s="1"/>
      <x:c r="B140" s="1"/>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c r="AA140" s="2"/>
      <x:c r="AB140" s="2"/>
      <x:c r="AC140" s="2"/>
      <x:c r="AD140" s="2"/>
    </x:row>
    <x:row r="141" ht="22" customHeight="1">
      <x:c r="A141" s="1"/>
      <x:c r="B141" s="1"/>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c r="AA141" s="2"/>
      <x:c r="AB141" s="2"/>
      <x:c r="AC141" s="2"/>
      <x:c r="AD141" s="2"/>
    </x:row>
    <x:row r="142" ht="22" customHeight="1">
      <x:c r="A142" s="1"/>
      <x:c r="B142" s="1"/>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c r="AA142" s="2"/>
      <x:c r="AB142" s="2"/>
      <x:c r="AC142" s="2"/>
      <x:c r="AD142" s="2"/>
    </x:row>
    <x:row r="143" ht="22" customHeight="1">
      <x:c r="A143" s="1"/>
      <x:c r="B143" s="1"/>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c r="AA143" s="2"/>
      <x:c r="AB143" s="2"/>
      <x:c r="AC143" s="2"/>
      <x:c r="AD143" s="2"/>
    </x:row>
    <x:row r="144" ht="22" customHeight="1">
      <x:c r="A144" s="1"/>
      <x:c r="B144" s="1"/>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c r="AA144" s="2"/>
      <x:c r="AB144" s="2"/>
      <x:c r="AC144" s="2"/>
      <x:c r="AD144" s="2"/>
    </x:row>
    <x:row r="145" ht="22" customHeight="1">
      <x:c r="A145" s="1"/>
      <x:c r="B145" s="1"/>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c r="AA145" s="2"/>
      <x:c r="AB145" s="2"/>
      <x:c r="AC145" s="2"/>
      <x:c r="AD145" s="2"/>
    </x:row>
    <x:row r="146" ht="22" customHeight="1">
      <x:c r="A146" s="1"/>
      <x:c r="B146" s="1"/>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c r="AA146" s="2"/>
      <x:c r="AB146" s="2"/>
      <x:c r="AC146" s="2"/>
      <x:c r="AD146" s="2"/>
    </x:row>
    <x:row r="147" ht="22" customHeight="1">
      <x:c r="A147" s="1"/>
      <x:c r="B147" s="1"/>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c r="AA147" s="2"/>
      <x:c r="AB147" s="2"/>
      <x:c r="AC147" s="2"/>
      <x:c r="AD147" s="2"/>
    </x:row>
    <x:row r="148" ht="22" customHeight="1">
      <x:c r="A148" s="1"/>
      <x:c r="B148" s="1"/>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c r="AA148" s="2"/>
      <x:c r="AB148" s="2"/>
      <x:c r="AC148" s="2"/>
      <x:c r="AD148" s="2"/>
    </x:row>
    <x:row r="149" ht="22" customHeight="1">
      <x:c r="A149" s="1"/>
      <x:c r="B149" s="1"/>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c r="AA149" s="2"/>
      <x:c r="AB149" s="2"/>
      <x:c r="AC149" s="2"/>
      <x:c r="AD149" s="2"/>
    </x:row>
    <x:row r="150" ht="22" customHeight="1">
      <x:c r="A150" s="1"/>
      <x:c r="B150" s="1"/>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c r="AA150" s="2"/>
      <x:c r="AB150" s="2"/>
      <x:c r="AC150" s="2"/>
      <x:c r="AD150" s="2"/>
    </x:row>
    <x:row r="151" ht="22" customHeight="1">
      <x:c r="A151" s="1"/>
      <x:c r="B151" s="1"/>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c r="AA151" s="2"/>
      <x:c r="AB151" s="2"/>
      <x:c r="AC151" s="2"/>
      <x:c r="AD151" s="2"/>
    </x:row>
    <x:row r="152" ht="22" customHeight="1">
      <x:c r="A152" s="1"/>
      <x:c r="B152" s="1"/>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c r="AA152" s="2"/>
      <x:c r="AB152" s="2"/>
      <x:c r="AC152" s="2"/>
      <x:c r="AD152" s="2"/>
    </x:row>
    <x:row r="153" ht="22" customHeight="1">
      <x:c r="A153" s="1"/>
      <x:c r="B153" s="1"/>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c r="AA153" s="2"/>
      <x:c r="AB153" s="2"/>
      <x:c r="AC153" s="2"/>
      <x:c r="AD153" s="2"/>
    </x:row>
    <x:row r="154" ht="22" customHeight="1">
      <x:c r="A154" s="1"/>
      <x:c r="B154" s="1"/>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c r="AA154" s="2"/>
      <x:c r="AB154" s="2"/>
      <x:c r="AC154" s="2"/>
      <x:c r="AD154" s="2"/>
    </x:row>
    <x:row r="155" ht="22" customHeight="1">
      <x:c r="A155" s="1"/>
      <x:c r="B155" s="1"/>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c r="AA155" s="2"/>
      <x:c r="AB155" s="2"/>
      <x:c r="AC155" s="2"/>
      <x:c r="AD155" s="2"/>
    </x:row>
    <x:row r="156" ht="22" customHeight="1">
      <x:c r="A156" s="1"/>
      <x:c r="B156" s="1"/>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c r="AA156" s="2"/>
      <x:c r="AB156" s="2"/>
      <x:c r="AC156" s="2"/>
      <x:c r="AD156" s="2"/>
    </x:row>
    <x:row r="157" ht="22" customHeight="1">
      <x:c r="A157" s="1"/>
      <x:c r="B157" s="1"/>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c r="AA157" s="2"/>
      <x:c r="AB157" s="2"/>
      <x:c r="AC157" s="2"/>
      <x:c r="AD157" s="2"/>
    </x:row>
    <x:row r="158" ht="22" customHeight="1">
      <x:c r="A158" s="1"/>
      <x:c r="B158" s="1"/>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c r="AA158" s="2"/>
      <x:c r="AB158" s="2"/>
      <x:c r="AC158" s="2"/>
      <x:c r="AD158" s="2"/>
    </x:row>
    <x:row r="159" ht="22" customHeight="1">
      <x:c r="A159" s="1"/>
      <x:c r="B159" s="1"/>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c r="AA159" s="2"/>
      <x:c r="AB159" s="2"/>
      <x:c r="AC159" s="2"/>
      <x:c r="AD159" s="2"/>
    </x:row>
    <x:row r="160" ht="22" customHeight="1">
      <x:c r="A160" s="1"/>
      <x:c r="B160" s="1"/>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c r="AA160" s="2"/>
      <x:c r="AB160" s="2"/>
      <x:c r="AC160" s="2"/>
      <x:c r="AD160" s="2"/>
    </x:row>
    <x:row r="161" ht="22" customHeight="1">
      <x:c r="A161" s="1"/>
      <x:c r="B161" s="1"/>
      <x:c r="C161" s="2"/>
      <x:c r="D161" s="2"/>
      <x:c r="E161" s="2"/>
      <x:c r="F161" s="2"/>
      <x:c r="G161" s="2"/>
      <x:c r="H161" s="2"/>
      <x:c r="I161" s="2"/>
      <x:c r="J161" s="2"/>
      <x:c r="K161" s="2"/>
      <x:c r="L161" s="2"/>
      <x:c r="M161" s="2"/>
      <x:c r="N161" s="2"/>
      <x:c r="O161" s="2"/>
      <x:c r="P161" s="2"/>
      <x:c r="Q161" s="2"/>
      <x:c r="R161" s="2"/>
      <x:c r="S161" s="2"/>
      <x:c r="T161" s="2"/>
      <x:c r="U161" s="2"/>
      <x:c r="V161" s="2"/>
      <x:c r="W161" s="2"/>
      <x:c r="X161" s="2"/>
      <x:c r="Y161" s="2"/>
      <x:c r="Z161" s="2"/>
      <x:c r="AA161" s="2"/>
      <x:c r="AB161" s="2"/>
      <x:c r="AC161" s="2"/>
      <x:c r="AD161" s="2"/>
    </x:row>
    <x:row r="162" ht="22" customHeight="1">
      <x:c r="A162" s="1"/>
      <x:c r="B162" s="1"/>
      <x:c r="C162" s="2"/>
      <x:c r="D162" s="2"/>
      <x:c r="E162" s="2"/>
      <x:c r="F162" s="2"/>
      <x:c r="G162" s="2"/>
      <x:c r="H162" s="2"/>
      <x:c r="I162" s="2"/>
      <x:c r="J162" s="2"/>
      <x:c r="K162" s="2"/>
      <x:c r="L162" s="2"/>
      <x:c r="M162" s="2"/>
      <x:c r="N162" s="2"/>
      <x:c r="O162" s="2"/>
      <x:c r="P162" s="2"/>
      <x:c r="Q162" s="2"/>
      <x:c r="R162" s="2"/>
      <x:c r="S162" s="2"/>
      <x:c r="T162" s="2"/>
      <x:c r="U162" s="2"/>
      <x:c r="V162" s="2"/>
      <x:c r="W162" s="2"/>
      <x:c r="X162" s="2"/>
      <x:c r="Y162" s="2"/>
      <x:c r="Z162" s="2"/>
      <x:c r="AA162" s="2"/>
      <x:c r="AB162" s="2"/>
      <x:c r="AC162" s="2"/>
      <x:c r="AD162" s="2"/>
    </x:row>
    <x:row r="163" ht="22" customHeight="1">
      <x:c r="A163" s="1"/>
      <x:c r="B163" s="1"/>
      <x:c r="C163" s="2"/>
      <x:c r="D163" s="2"/>
      <x:c r="E163" s="2"/>
      <x:c r="F163" s="2"/>
      <x:c r="G163" s="2"/>
      <x:c r="H163" s="2"/>
      <x:c r="I163" s="2"/>
      <x:c r="J163" s="2"/>
      <x:c r="K163" s="2"/>
      <x:c r="L163" s="2"/>
      <x:c r="M163" s="2"/>
      <x:c r="N163" s="2"/>
      <x:c r="O163" s="2"/>
      <x:c r="P163" s="2"/>
      <x:c r="Q163" s="2"/>
      <x:c r="R163" s="2"/>
      <x:c r="S163" s="2"/>
      <x:c r="T163" s="2"/>
      <x:c r="U163" s="2"/>
      <x:c r="V163" s="2"/>
      <x:c r="W163" s="2"/>
      <x:c r="X163" s="2"/>
      <x:c r="Y163" s="2"/>
      <x:c r="Z163" s="2"/>
      <x:c r="AA163" s="2"/>
      <x:c r="AB163" s="2"/>
      <x:c r="AC163" s="2"/>
      <x:c r="AD163" s="2"/>
    </x:row>
    <x:row r="164" ht="22" customHeight="1">
      <x:c r="A164" s="1"/>
      <x:c r="B164" s="1"/>
      <x:c r="C164" s="2"/>
      <x:c r="D164" s="2"/>
      <x:c r="E164" s="2"/>
      <x:c r="F164" s="2"/>
      <x:c r="G164" s="2"/>
      <x:c r="H164" s="2"/>
      <x:c r="I164" s="2"/>
      <x:c r="J164" s="2"/>
      <x:c r="K164" s="2"/>
      <x:c r="L164" s="2"/>
      <x:c r="M164" s="2"/>
      <x:c r="N164" s="2"/>
      <x:c r="O164" s="2"/>
      <x:c r="P164" s="2"/>
      <x:c r="Q164" s="2"/>
      <x:c r="R164" s="2"/>
      <x:c r="S164" s="2"/>
      <x:c r="T164" s="2"/>
      <x:c r="U164" s="2"/>
      <x:c r="V164" s="2"/>
      <x:c r="W164" s="2"/>
      <x:c r="X164" s="2"/>
      <x:c r="Y164" s="2"/>
      <x:c r="Z164" s="2"/>
      <x:c r="AA164" s="2"/>
      <x:c r="AB164" s="2"/>
      <x:c r="AC164" s="2"/>
      <x:c r="AD164" s="2"/>
    </x:row>
    <x:row r="165" ht="22" customHeight="1">
      <x:c r="A165" s="1"/>
      <x:c r="B165" s="1"/>
      <x:c r="C165" s="2"/>
      <x:c r="D165" s="2"/>
      <x:c r="E165" s="2"/>
      <x:c r="F165" s="2"/>
      <x:c r="G165" s="2"/>
      <x:c r="H165" s="2"/>
      <x:c r="I165" s="2"/>
      <x:c r="J165" s="2"/>
      <x:c r="K165" s="2"/>
      <x:c r="L165" s="2"/>
      <x:c r="M165" s="2"/>
      <x:c r="N165" s="2"/>
      <x:c r="O165" s="2"/>
      <x:c r="P165" s="2"/>
      <x:c r="Q165" s="2"/>
      <x:c r="R165" s="2"/>
      <x:c r="S165" s="2"/>
      <x:c r="T165" s="2"/>
      <x:c r="U165" s="2"/>
      <x:c r="V165" s="2"/>
      <x:c r="W165" s="2"/>
      <x:c r="X165" s="2"/>
      <x:c r="Y165" s="2"/>
      <x:c r="Z165" s="2"/>
      <x:c r="AA165" s="2"/>
      <x:c r="AB165" s="2"/>
      <x:c r="AC165" s="2"/>
      <x:c r="AD165" s="2"/>
    </x:row>
    <x:row r="166" ht="22" customHeight="1">
      <x:c r="A166" s="1"/>
      <x:c r="B166" s="1"/>
      <x:c r="C166" s="2"/>
      <x:c r="D166" s="2"/>
      <x:c r="E166" s="2"/>
      <x:c r="F166" s="2"/>
      <x:c r="G166" s="2"/>
      <x:c r="H166" s="2"/>
      <x:c r="I166" s="2"/>
      <x:c r="J166" s="2"/>
      <x:c r="K166" s="2"/>
      <x:c r="L166" s="2"/>
      <x:c r="M166" s="2"/>
      <x:c r="N166" s="2"/>
      <x:c r="O166" s="2"/>
      <x:c r="P166" s="2"/>
      <x:c r="Q166" s="2"/>
      <x:c r="R166" s="2"/>
      <x:c r="S166" s="2"/>
      <x:c r="T166" s="2"/>
      <x:c r="U166" s="2"/>
      <x:c r="V166" s="2"/>
      <x:c r="W166" s="2"/>
      <x:c r="X166" s="2"/>
      <x:c r="Y166" s="2"/>
      <x:c r="Z166" s="2"/>
      <x:c r="AA166" s="2"/>
      <x:c r="AB166" s="2"/>
      <x:c r="AC166" s="2"/>
      <x:c r="AD166" s="2"/>
    </x:row>
    <x:row r="167" ht="22" customHeight="1">
      <x:c r="A167" s="1"/>
      <x:c r="B167" s="1"/>
      <x:c r="C167" s="2"/>
      <x:c r="D167" s="2"/>
      <x:c r="E167" s="2"/>
      <x:c r="F167" s="2"/>
      <x:c r="G167" s="2"/>
      <x:c r="H167" s="2"/>
      <x:c r="I167" s="2"/>
      <x:c r="J167" s="2"/>
      <x:c r="K167" s="2"/>
      <x:c r="L167" s="2"/>
      <x:c r="M167" s="2"/>
      <x:c r="N167" s="2"/>
      <x:c r="O167" s="2"/>
      <x:c r="P167" s="2"/>
      <x:c r="Q167" s="2"/>
      <x:c r="R167" s="2"/>
      <x:c r="S167" s="2"/>
      <x:c r="T167" s="2"/>
      <x:c r="U167" s="2"/>
      <x:c r="V167" s="2"/>
      <x:c r="W167" s="2"/>
      <x:c r="X167" s="2"/>
      <x:c r="Y167" s="2"/>
      <x:c r="Z167" s="2"/>
      <x:c r="AA167" s="2"/>
      <x:c r="AB167" s="2"/>
      <x:c r="AC167" s="2"/>
      <x:c r="AD167" s="2"/>
    </x:row>
    <x:row r="168" ht="22" customHeight="1">
      <x:c r="A168" s="1"/>
      <x:c r="B168" s="1"/>
      <x:c r="C168" s="2"/>
      <x:c r="D168" s="2"/>
      <x:c r="E168" s="2"/>
      <x:c r="F168" s="2"/>
      <x:c r="G168" s="2"/>
      <x:c r="H168" s="2"/>
      <x:c r="I168" s="2"/>
      <x:c r="J168" s="2"/>
      <x:c r="K168" s="2"/>
      <x:c r="L168" s="2"/>
      <x:c r="M168" s="2"/>
      <x:c r="N168" s="2"/>
      <x:c r="O168" s="2"/>
      <x:c r="P168" s="2"/>
      <x:c r="Q168" s="2"/>
      <x:c r="R168" s="2"/>
      <x:c r="S168" s="2"/>
      <x:c r="T168" s="2"/>
      <x:c r="U168" s="2"/>
      <x:c r="V168" s="2"/>
      <x:c r="W168" s="2"/>
      <x:c r="X168" s="2"/>
      <x:c r="Y168" s="2"/>
      <x:c r="Z168" s="2"/>
      <x:c r="AA168" s="2"/>
      <x:c r="AB168" s="2"/>
      <x:c r="AC168" s="2"/>
      <x:c r="AD168" s="2"/>
    </x:row>
    <x:row r="169" ht="22" customHeight="1">
      <x:c r="A169" s="1"/>
      <x:c r="B169" s="1"/>
      <x:c r="C169" s="2"/>
      <x:c r="D169" s="2"/>
      <x:c r="E169" s="2"/>
      <x:c r="F169" s="2"/>
      <x:c r="G169" s="2"/>
      <x:c r="H169" s="2"/>
      <x:c r="I169" s="2"/>
      <x:c r="J169" s="2"/>
      <x:c r="K169" s="2"/>
      <x:c r="L169" s="2"/>
      <x:c r="M169" s="2"/>
      <x:c r="N169" s="2"/>
      <x:c r="O169" s="2"/>
      <x:c r="P169" s="2"/>
      <x:c r="Q169" s="2"/>
      <x:c r="R169" s="2"/>
      <x:c r="S169" s="2"/>
      <x:c r="T169" s="2"/>
      <x:c r="U169" s="2"/>
      <x:c r="V169" s="2"/>
      <x:c r="W169" s="2"/>
      <x:c r="X169" s="2"/>
      <x:c r="Y169" s="2"/>
      <x:c r="Z169" s="2"/>
      <x:c r="AA169" s="2"/>
      <x:c r="AB169" s="2"/>
      <x:c r="AC169" s="2"/>
      <x:c r="AD169" s="2"/>
    </x:row>
    <x:row r="170" ht="22" customHeight="1">
      <x:c r="A170" s="1"/>
      <x:c r="B170" s="1"/>
      <x:c r="C170" s="2"/>
      <x:c r="D170" s="2"/>
      <x:c r="E170" s="2"/>
      <x:c r="F170" s="2"/>
      <x:c r="G170" s="2"/>
      <x:c r="H170" s="2"/>
      <x:c r="I170" s="2"/>
      <x:c r="J170" s="2"/>
      <x:c r="K170" s="2"/>
      <x:c r="L170" s="2"/>
      <x:c r="M170" s="2"/>
      <x:c r="N170" s="2"/>
      <x:c r="O170" s="2"/>
      <x:c r="P170" s="2"/>
      <x:c r="Q170" s="2"/>
      <x:c r="R170" s="2"/>
      <x:c r="S170" s="2"/>
      <x:c r="T170" s="2"/>
      <x:c r="U170" s="2"/>
      <x:c r="V170" s="2"/>
      <x:c r="W170" s="2"/>
      <x:c r="X170" s="2"/>
      <x:c r="Y170" s="2"/>
      <x:c r="Z170" s="2"/>
      <x:c r="AA170" s="2"/>
      <x:c r="AB170" s="2"/>
      <x:c r="AC170" s="2"/>
      <x:c r="AD170" s="2"/>
    </x:row>
    <x:row r="171" ht="22" customHeight="1">
      <x:c r="A171" s="1"/>
      <x:c r="B171" s="1"/>
      <x:c r="C171" s="2"/>
      <x:c r="D171" s="2"/>
      <x:c r="E171" s="2"/>
      <x:c r="F171" s="2"/>
      <x:c r="G171" s="2"/>
      <x:c r="H171" s="2"/>
      <x:c r="I171" s="2"/>
      <x:c r="J171" s="2"/>
      <x:c r="K171" s="2"/>
      <x:c r="L171" s="2"/>
      <x:c r="M171" s="2"/>
      <x:c r="N171" s="2"/>
      <x:c r="O171" s="2"/>
      <x:c r="P171" s="2"/>
      <x:c r="Q171" s="2"/>
      <x:c r="R171" s="2"/>
      <x:c r="S171" s="2"/>
      <x:c r="T171" s="2"/>
      <x:c r="U171" s="2"/>
      <x:c r="V171" s="2"/>
      <x:c r="W171" s="2"/>
      <x:c r="X171" s="2"/>
      <x:c r="Y171" s="2"/>
      <x:c r="Z171" s="2"/>
      <x:c r="AA171" s="2"/>
      <x:c r="AB171" s="2"/>
      <x:c r="AC171" s="2"/>
      <x:c r="AD171" s="2"/>
    </x:row>
    <x:row r="172" ht="22" customHeight="1">
      <x:c r="A172" s="1"/>
      <x:c r="B172" s="1"/>
      <x:c r="C172" s="2"/>
      <x:c r="D172" s="2"/>
      <x:c r="E172" s="2"/>
      <x:c r="F172" s="2"/>
      <x:c r="G172" s="2"/>
      <x:c r="H172" s="2"/>
      <x:c r="I172" s="2"/>
      <x:c r="J172" s="2"/>
      <x:c r="K172" s="2"/>
      <x:c r="L172" s="2"/>
      <x:c r="M172" s="2"/>
      <x:c r="N172" s="2"/>
      <x:c r="O172" s="2"/>
      <x:c r="P172" s="2"/>
      <x:c r="Q172" s="2"/>
      <x:c r="R172" s="2"/>
      <x:c r="S172" s="2"/>
      <x:c r="T172" s="2"/>
      <x:c r="U172" s="2"/>
      <x:c r="V172" s="2"/>
      <x:c r="W172" s="2"/>
      <x:c r="X172" s="2"/>
      <x:c r="Y172" s="2"/>
      <x:c r="Z172" s="2"/>
      <x:c r="AA172" s="2"/>
      <x:c r="AB172" s="2"/>
      <x:c r="AC172" s="2"/>
      <x:c r="AD172" s="2"/>
    </x:row>
    <x:row r="173" ht="22" customHeight="1">
      <x:c r="A173" s="1"/>
      <x:c r="B173" s="1"/>
      <x:c r="C173" s="2"/>
      <x:c r="D173" s="2"/>
      <x:c r="E173" s="2"/>
      <x:c r="F173" s="2"/>
      <x:c r="G173" s="2"/>
      <x:c r="H173" s="2"/>
      <x:c r="I173" s="2"/>
      <x:c r="J173" s="2"/>
      <x:c r="K173" s="2"/>
      <x:c r="L173" s="2"/>
      <x:c r="M173" s="2"/>
      <x:c r="N173" s="2"/>
      <x:c r="O173" s="2"/>
      <x:c r="P173" s="2"/>
      <x:c r="Q173" s="2"/>
      <x:c r="R173" s="2"/>
      <x:c r="S173" s="2"/>
      <x:c r="T173" s="2"/>
      <x:c r="U173" s="2"/>
      <x:c r="V173" s="2"/>
      <x:c r="W173" s="2"/>
      <x:c r="X173" s="2"/>
      <x:c r="Y173" s="2"/>
      <x:c r="Z173" s="2"/>
      <x:c r="AA173" s="2"/>
      <x:c r="AB173" s="2"/>
      <x:c r="AC173" s="2"/>
      <x:c r="AD173" s="2"/>
    </x:row>
    <x:row r="174" ht="22" customHeight="1">
      <x:c r="A174" s="1"/>
      <x:c r="B174" s="1"/>
      <x:c r="C174" s="2"/>
      <x:c r="D174" s="2"/>
      <x:c r="E174" s="2"/>
      <x:c r="F174" s="2"/>
      <x:c r="G174" s="2"/>
      <x:c r="H174" s="2"/>
      <x:c r="I174" s="2"/>
      <x:c r="J174" s="2"/>
      <x:c r="K174" s="2"/>
      <x:c r="L174" s="2"/>
      <x:c r="M174" s="2"/>
      <x:c r="N174" s="2"/>
      <x:c r="O174" s="2"/>
      <x:c r="P174" s="2"/>
      <x:c r="Q174" s="2"/>
      <x:c r="R174" s="2"/>
      <x:c r="S174" s="2"/>
      <x:c r="T174" s="2"/>
      <x:c r="U174" s="2"/>
      <x:c r="V174" s="2"/>
      <x:c r="W174" s="2"/>
      <x:c r="X174" s="2"/>
      <x:c r="Y174" s="2"/>
      <x:c r="Z174" s="2"/>
      <x:c r="AA174" s="2"/>
      <x:c r="AB174" s="2"/>
      <x:c r="AC174" s="2"/>
      <x:c r="AD174" s="2"/>
    </x:row>
    <x:row r="175" ht="22" customHeight="1">
      <x:c r="A175" s="1"/>
      <x:c r="B175" s="1"/>
      <x:c r="C175" s="2"/>
      <x:c r="D175" s="2"/>
      <x:c r="E175" s="2"/>
      <x:c r="F175" s="2"/>
      <x:c r="G175" s="2"/>
      <x:c r="H175" s="2"/>
      <x:c r="I175" s="2"/>
      <x:c r="J175" s="2"/>
      <x:c r="K175" s="2"/>
      <x:c r="L175" s="2"/>
      <x:c r="M175" s="2"/>
      <x:c r="N175" s="2"/>
      <x:c r="O175" s="2"/>
      <x:c r="P175" s="2"/>
      <x:c r="Q175" s="2"/>
      <x:c r="R175" s="2"/>
      <x:c r="S175" s="2"/>
      <x:c r="T175" s="2"/>
      <x:c r="U175" s="2"/>
      <x:c r="V175" s="2"/>
      <x:c r="W175" s="2"/>
      <x:c r="X175" s="2"/>
      <x:c r="Y175" s="2"/>
      <x:c r="Z175" s="2"/>
      <x:c r="AA175" s="2"/>
      <x:c r="AB175" s="2"/>
      <x:c r="AC175" s="2"/>
      <x:c r="AD175" s="2"/>
    </x:row>
    <x:row r="176" ht="22" customHeight="1">
      <x:c r="A176" s="1"/>
      <x:c r="B176" s="1"/>
      <x:c r="C176" s="2"/>
      <x:c r="D176" s="2"/>
      <x:c r="E176" s="2"/>
      <x:c r="F176" s="2"/>
      <x:c r="G176" s="2"/>
      <x:c r="H176" s="2"/>
      <x:c r="I176" s="2"/>
      <x:c r="J176" s="2"/>
      <x:c r="K176" s="2"/>
      <x:c r="L176" s="2"/>
      <x:c r="M176" s="2"/>
      <x:c r="N176" s="2"/>
      <x:c r="O176" s="2"/>
      <x:c r="P176" s="2"/>
      <x:c r="Q176" s="2"/>
      <x:c r="R176" s="2"/>
      <x:c r="S176" s="2"/>
      <x:c r="T176" s="2"/>
      <x:c r="U176" s="2"/>
      <x:c r="V176" s="2"/>
      <x:c r="W176" s="2"/>
      <x:c r="X176" s="2"/>
      <x:c r="Y176" s="2"/>
      <x:c r="Z176" s="2"/>
      <x:c r="AA176" s="2"/>
      <x:c r="AB176" s="2"/>
      <x:c r="AC176" s="2"/>
      <x:c r="AD176" s="2"/>
    </x:row>
    <x:row r="177" ht="22" customHeight="1">
      <x:c r="A177" s="1"/>
      <x:c r="B177" s="1"/>
      <x:c r="C177" s="2"/>
      <x:c r="D177" s="2"/>
      <x:c r="E177" s="2"/>
      <x:c r="F177" s="2"/>
      <x:c r="G177" s="2"/>
      <x:c r="H177" s="2"/>
      <x:c r="I177" s="2"/>
      <x:c r="J177" s="2"/>
      <x:c r="K177" s="2"/>
      <x:c r="L177" s="2"/>
      <x:c r="M177" s="2"/>
      <x:c r="N177" s="2"/>
      <x:c r="O177" s="2"/>
      <x:c r="P177" s="2"/>
      <x:c r="Q177" s="2"/>
      <x:c r="R177" s="2"/>
      <x:c r="S177" s="2"/>
      <x:c r="T177" s="2"/>
      <x:c r="U177" s="2"/>
      <x:c r="V177" s="2"/>
      <x:c r="W177" s="2"/>
      <x:c r="X177" s="2"/>
      <x:c r="Y177" s="2"/>
      <x:c r="Z177" s="2"/>
      <x:c r="AA177" s="2"/>
      <x:c r="AB177" s="2"/>
      <x:c r="AC177" s="2"/>
      <x:c r="AD177" s="2"/>
    </x:row>
    <x:row r="178" ht="22" customHeight="1">
      <x:c r="A178" s="1"/>
      <x:c r="B178" s="1"/>
      <x:c r="C178" s="2"/>
      <x:c r="D178" s="2"/>
      <x:c r="E178" s="2"/>
      <x:c r="F178" s="2"/>
      <x:c r="G178" s="2"/>
      <x:c r="H178" s="2"/>
      <x:c r="I178" s="2"/>
      <x:c r="J178" s="2"/>
      <x:c r="K178" s="2"/>
      <x:c r="L178" s="2"/>
      <x:c r="M178" s="2"/>
      <x:c r="N178" s="2"/>
      <x:c r="O178" s="2"/>
      <x:c r="P178" s="2"/>
      <x:c r="Q178" s="2"/>
      <x:c r="R178" s="2"/>
      <x:c r="S178" s="2"/>
      <x:c r="T178" s="2"/>
      <x:c r="U178" s="2"/>
      <x:c r="V178" s="2"/>
      <x:c r="W178" s="2"/>
      <x:c r="X178" s="2"/>
      <x:c r="Y178" s="2"/>
      <x:c r="Z178" s="2"/>
      <x:c r="AA178" s="2"/>
      <x:c r="AB178" s="2"/>
      <x:c r="AC178" s="2"/>
      <x:c r="AD178" s="2"/>
    </x:row>
    <x:row r="179" ht="22" customHeight="1">
      <x:c r="A179" s="1"/>
      <x:c r="B179" s="1"/>
      <x:c r="C179" s="2"/>
      <x:c r="D179" s="2"/>
      <x:c r="E179" s="2"/>
      <x:c r="F179" s="2"/>
      <x:c r="G179" s="2"/>
      <x:c r="H179" s="2"/>
      <x:c r="I179" s="2"/>
      <x:c r="J179" s="2"/>
      <x:c r="K179" s="2"/>
      <x:c r="L179" s="2"/>
      <x:c r="M179" s="2"/>
      <x:c r="N179" s="2"/>
      <x:c r="O179" s="2"/>
      <x:c r="P179" s="2"/>
      <x:c r="Q179" s="2"/>
      <x:c r="R179" s="2"/>
      <x:c r="S179" s="2"/>
      <x:c r="T179" s="2"/>
      <x:c r="U179" s="2"/>
      <x:c r="V179" s="2"/>
      <x:c r="W179" s="2"/>
      <x:c r="X179" s="2"/>
      <x:c r="Y179" s="2"/>
      <x:c r="Z179" s="2"/>
      <x:c r="AA179" s="2"/>
      <x:c r="AB179" s="2"/>
      <x:c r="AC179" s="2"/>
      <x:c r="AD179" s="2"/>
    </x:row>
    <x:row r="180" ht="22" customHeight="1">
      <x:c r="A180" s="1"/>
      <x:c r="B180" s="1"/>
      <x:c r="C180" s="2"/>
      <x:c r="D180" s="2"/>
      <x:c r="E180" s="2"/>
      <x:c r="F180" s="2"/>
      <x:c r="G180" s="2"/>
      <x:c r="H180" s="2"/>
      <x:c r="I180" s="2"/>
      <x:c r="J180" s="2"/>
      <x:c r="K180" s="2"/>
      <x:c r="L180" s="2"/>
      <x:c r="M180" s="2"/>
      <x:c r="N180" s="2"/>
      <x:c r="O180" s="2"/>
      <x:c r="P180" s="2"/>
      <x:c r="Q180" s="2"/>
      <x:c r="R180" s="2"/>
      <x:c r="S180" s="2"/>
      <x:c r="T180" s="2"/>
      <x:c r="U180" s="2"/>
      <x:c r="V180" s="2"/>
      <x:c r="W180" s="2"/>
      <x:c r="X180" s="2"/>
      <x:c r="Y180" s="2"/>
      <x:c r="Z180" s="2"/>
      <x:c r="AA180" s="2"/>
      <x:c r="AB180" s="2"/>
      <x:c r="AC180" s="2"/>
      <x:c r="AD180" s="2"/>
    </x:row>
    <x:row r="181" ht="22" customHeight="1">
      <x:c r="A181" s="1"/>
      <x:c r="B181" s="1"/>
      <x:c r="C181" s="2"/>
      <x:c r="D181" s="2"/>
      <x:c r="E181" s="2"/>
      <x:c r="F181" s="2"/>
      <x:c r="G181" s="2"/>
      <x:c r="H181" s="2"/>
      <x:c r="I181" s="2"/>
      <x:c r="J181" s="2"/>
      <x:c r="K181" s="2"/>
      <x:c r="L181" s="2"/>
      <x:c r="M181" s="2"/>
      <x:c r="N181" s="2"/>
      <x:c r="O181" s="2"/>
      <x:c r="P181" s="2"/>
      <x:c r="Q181" s="2"/>
      <x:c r="R181" s="2"/>
      <x:c r="S181" s="2"/>
      <x:c r="T181" s="2"/>
      <x:c r="U181" s="2"/>
      <x:c r="V181" s="2"/>
      <x:c r="W181" s="2"/>
      <x:c r="X181" s="2"/>
      <x:c r="Y181" s="2"/>
      <x:c r="Z181" s="2"/>
      <x:c r="AA181" s="2"/>
      <x:c r="AB181" s="2"/>
      <x:c r="AC181" s="2"/>
      <x:c r="AD181" s="2"/>
    </x:row>
    <x:row r="182" ht="22" customHeight="1">
      <x:c r="A182" s="1"/>
      <x:c r="B182" s="1"/>
      <x:c r="C182" s="2"/>
      <x:c r="D182" s="2"/>
      <x:c r="E182" s="2"/>
      <x:c r="F182" s="2"/>
      <x:c r="G182" s="2"/>
      <x:c r="H182" s="2"/>
      <x:c r="I182" s="2"/>
      <x:c r="J182" s="2"/>
      <x:c r="K182" s="2"/>
      <x:c r="L182" s="2"/>
      <x:c r="M182" s="2"/>
      <x:c r="N182" s="2"/>
      <x:c r="O182" s="2"/>
      <x:c r="P182" s="2"/>
      <x:c r="Q182" s="2"/>
      <x:c r="R182" s="2"/>
      <x:c r="S182" s="2"/>
      <x:c r="T182" s="2"/>
      <x:c r="U182" s="2"/>
      <x:c r="V182" s="2"/>
      <x:c r="W182" s="2"/>
      <x:c r="X182" s="2"/>
      <x:c r="Y182" s="2"/>
      <x:c r="Z182" s="2"/>
      <x:c r="AA182" s="2"/>
      <x:c r="AB182" s="2"/>
      <x:c r="AC182" s="2"/>
      <x:c r="AD182" s="2"/>
    </x:row>
    <x:row r="183" ht="22" customHeight="1">
      <x:c r="A183" s="1"/>
      <x:c r="B183" s="1"/>
      <x:c r="C183" s="2"/>
      <x:c r="D183" s="2"/>
      <x:c r="E183" s="2"/>
      <x:c r="F183" s="2"/>
      <x:c r="G183" s="2"/>
      <x:c r="H183" s="2"/>
      <x:c r="I183" s="2"/>
      <x:c r="J183" s="2"/>
      <x:c r="K183" s="2"/>
      <x:c r="L183" s="2"/>
      <x:c r="M183" s="2"/>
      <x:c r="N183" s="2"/>
      <x:c r="O183" s="2"/>
      <x:c r="P183" s="2"/>
      <x:c r="Q183" s="2"/>
      <x:c r="R183" s="2"/>
      <x:c r="S183" s="2"/>
      <x:c r="T183" s="2"/>
      <x:c r="U183" s="2"/>
      <x:c r="V183" s="2"/>
      <x:c r="W183" s="2"/>
      <x:c r="X183" s="2"/>
      <x:c r="Y183" s="2"/>
      <x:c r="Z183" s="2"/>
      <x:c r="AA183" s="2"/>
      <x:c r="AB183" s="2"/>
      <x:c r="AC183" s="2"/>
      <x:c r="AD183" s="2"/>
    </x:row>
    <x:row r="184" ht="22" customHeight="1">
      <x:c r="A184" s="1"/>
      <x:c r="B184" s="1"/>
      <x:c r="C184" s="2"/>
      <x:c r="D184" s="2"/>
      <x:c r="E184" s="2"/>
      <x:c r="F184" s="2"/>
      <x:c r="G184" s="2"/>
      <x:c r="H184" s="2"/>
      <x:c r="I184" s="2"/>
      <x:c r="J184" s="2"/>
      <x:c r="K184" s="2"/>
      <x:c r="L184" s="2"/>
      <x:c r="M184" s="2"/>
      <x:c r="N184" s="2"/>
      <x:c r="O184" s="2"/>
      <x:c r="P184" s="2"/>
      <x:c r="Q184" s="2"/>
      <x:c r="R184" s="2"/>
      <x:c r="S184" s="2"/>
      <x:c r="T184" s="2"/>
      <x:c r="U184" s="2"/>
      <x:c r="V184" s="2"/>
      <x:c r="W184" s="2"/>
      <x:c r="X184" s="2"/>
      <x:c r="Y184" s="2"/>
      <x:c r="Z184" s="2"/>
      <x:c r="AA184" s="2"/>
      <x:c r="AB184" s="2"/>
      <x:c r="AC184" s="2"/>
      <x:c r="AD184" s="2"/>
    </x:row>
    <x:row r="185" ht="22" customHeight="1">
      <x:c r="A185" s="1"/>
      <x:c r="B185" s="1"/>
      <x:c r="C185" s="2"/>
      <x:c r="D185" s="2"/>
      <x:c r="E185" s="2"/>
      <x:c r="F185" s="2"/>
      <x:c r="G185" s="2"/>
      <x:c r="H185" s="2"/>
      <x:c r="I185" s="2"/>
      <x:c r="J185" s="2"/>
      <x:c r="K185" s="2"/>
      <x:c r="L185" s="2"/>
      <x:c r="M185" s="2"/>
      <x:c r="N185" s="2"/>
      <x:c r="O185" s="2"/>
      <x:c r="P185" s="2"/>
      <x:c r="Q185" s="2"/>
      <x:c r="R185" s="2"/>
      <x:c r="S185" s="2"/>
      <x:c r="T185" s="2"/>
      <x:c r="U185" s="2"/>
      <x:c r="V185" s="2"/>
      <x:c r="W185" s="2"/>
      <x:c r="X185" s="2"/>
      <x:c r="Y185" s="2"/>
      <x:c r="Z185" s="2"/>
      <x:c r="AA185" s="2"/>
      <x:c r="AB185" s="2"/>
      <x:c r="AC185" s="2"/>
      <x:c r="AD185" s="2"/>
    </x:row>
    <x:row r="186" ht="22" customHeight="1">
      <x:c r="A186" s="1"/>
      <x:c r="B186" s="1"/>
      <x:c r="C186" s="2"/>
      <x:c r="D186" s="2"/>
      <x:c r="E186" s="2"/>
      <x:c r="F186" s="2"/>
      <x:c r="G186" s="2"/>
      <x:c r="H186" s="2"/>
      <x:c r="I186" s="2"/>
      <x:c r="J186" s="2"/>
      <x:c r="K186" s="2"/>
      <x:c r="L186" s="2"/>
      <x:c r="M186" s="2"/>
      <x:c r="N186" s="2"/>
      <x:c r="O186" s="2"/>
      <x:c r="P186" s="2"/>
      <x:c r="Q186" s="2"/>
      <x:c r="R186" s="2"/>
      <x:c r="S186" s="2"/>
      <x:c r="T186" s="2"/>
      <x:c r="U186" s="2"/>
      <x:c r="V186" s="2"/>
      <x:c r="W186" s="2"/>
      <x:c r="X186" s="2"/>
      <x:c r="Y186" s="2"/>
      <x:c r="Z186" s="2"/>
      <x:c r="AA186" s="2"/>
      <x:c r="AB186" s="2"/>
      <x:c r="AC186" s="2"/>
      <x:c r="AD186" s="2"/>
    </x:row>
    <x:row r="187" ht="22" customHeight="1">
      <x:c r="A187" s="1"/>
      <x:c r="B187" s="1"/>
      <x:c r="C187" s="2"/>
      <x:c r="D187" s="2"/>
      <x:c r="E187" s="2"/>
      <x:c r="F187" s="2"/>
      <x:c r="G187" s="2"/>
      <x:c r="H187" s="2"/>
      <x:c r="I187" s="2"/>
      <x:c r="J187" s="2"/>
      <x:c r="K187" s="2"/>
      <x:c r="L187" s="2"/>
      <x:c r="M187" s="2"/>
      <x:c r="N187" s="2"/>
      <x:c r="O187" s="2"/>
      <x:c r="P187" s="2"/>
      <x:c r="Q187" s="2"/>
      <x:c r="R187" s="2"/>
      <x:c r="S187" s="2"/>
      <x:c r="T187" s="2"/>
      <x:c r="U187" s="2"/>
      <x:c r="V187" s="2"/>
      <x:c r="W187" s="2"/>
      <x:c r="X187" s="2"/>
      <x:c r="Y187" s="2"/>
      <x:c r="Z187" s="2"/>
      <x:c r="AA187" s="2"/>
      <x:c r="AB187" s="2"/>
      <x:c r="AC187" s="2"/>
      <x:c r="AD187" s="2"/>
    </x:row>
    <x:row r="188" ht="22" customHeight="1">
      <x:c r="A188" s="1"/>
      <x:c r="B188" s="1"/>
      <x:c r="C188" s="2"/>
      <x:c r="D188" s="2"/>
      <x:c r="E188" s="2"/>
      <x:c r="F188" s="2"/>
      <x:c r="G188" s="2"/>
      <x:c r="H188" s="2"/>
      <x:c r="I188" s="2"/>
      <x:c r="J188" s="2"/>
      <x:c r="K188" s="2"/>
      <x:c r="L188" s="2"/>
      <x:c r="M188" s="2"/>
      <x:c r="N188" s="2"/>
      <x:c r="O188" s="2"/>
      <x:c r="P188" s="2"/>
      <x:c r="Q188" s="2"/>
      <x:c r="R188" s="2"/>
      <x:c r="S188" s="2"/>
      <x:c r="T188" s="2"/>
      <x:c r="U188" s="2"/>
      <x:c r="V188" s="2"/>
      <x:c r="W188" s="2"/>
      <x:c r="X188" s="2"/>
      <x:c r="Y188" s="2"/>
      <x:c r="Z188" s="2"/>
      <x:c r="AA188" s="2"/>
      <x:c r="AB188" s="2"/>
      <x:c r="AC188" s="2"/>
      <x:c r="AD188" s="2"/>
    </x:row>
    <x:row r="189" ht="22" customHeight="1">
      <x:c r="A189" s="1"/>
      <x:c r="B189" s="1"/>
      <x:c r="C189" s="2"/>
      <x:c r="D189" s="2"/>
      <x:c r="E189" s="2"/>
      <x:c r="F189" s="2"/>
      <x:c r="G189" s="2"/>
      <x:c r="H189" s="2"/>
      <x:c r="I189" s="2"/>
      <x:c r="J189" s="2"/>
      <x:c r="K189" s="2"/>
      <x:c r="L189" s="2"/>
      <x:c r="M189" s="2"/>
      <x:c r="N189" s="2"/>
      <x:c r="O189" s="2"/>
      <x:c r="P189" s="2"/>
      <x:c r="Q189" s="2"/>
      <x:c r="R189" s="2"/>
      <x:c r="S189" s="2"/>
      <x:c r="T189" s="2"/>
      <x:c r="U189" s="2"/>
      <x:c r="V189" s="2"/>
      <x:c r="W189" s="2"/>
      <x:c r="X189" s="2"/>
      <x:c r="Y189" s="2"/>
      <x:c r="Z189" s="2"/>
      <x:c r="AA189" s="2"/>
      <x:c r="AB189" s="2"/>
      <x:c r="AC189" s="2"/>
      <x:c r="AD189" s="2"/>
    </x:row>
    <x:row r="190" ht="22" customHeight="1">
      <x:c r="A190" s="1"/>
      <x:c r="B190" s="1"/>
      <x:c r="C190" s="2"/>
      <x:c r="D190" s="2"/>
      <x:c r="E190" s="2"/>
      <x:c r="F190" s="2"/>
      <x:c r="G190" s="2"/>
      <x:c r="H190" s="2"/>
      <x:c r="I190" s="2"/>
      <x:c r="J190" s="2"/>
      <x:c r="K190" s="2"/>
      <x:c r="L190" s="2"/>
      <x:c r="M190" s="2"/>
      <x:c r="N190" s="2"/>
      <x:c r="O190" s="2"/>
      <x:c r="P190" s="2"/>
      <x:c r="Q190" s="2"/>
      <x:c r="R190" s="2"/>
      <x:c r="S190" s="2"/>
      <x:c r="T190" s="2"/>
      <x:c r="U190" s="2"/>
      <x:c r="V190" s="2"/>
      <x:c r="W190" s="2"/>
      <x:c r="X190" s="2"/>
      <x:c r="Y190" s="2"/>
      <x:c r="Z190" s="2"/>
      <x:c r="AA190" s="2"/>
      <x:c r="AB190" s="2"/>
      <x:c r="AC190" s="2"/>
      <x:c r="AD190" s="2"/>
    </x:row>
    <x:row r="191" ht="22" customHeight="1">
      <x:c r="A191" s="1"/>
      <x:c r="B191" s="1"/>
      <x:c r="C191" s="2"/>
      <x:c r="D191" s="2"/>
      <x:c r="E191" s="2"/>
      <x:c r="F191" s="2"/>
      <x:c r="G191" s="2"/>
      <x:c r="H191" s="2"/>
      <x:c r="I191" s="2"/>
      <x:c r="J191" s="2"/>
      <x:c r="K191" s="2"/>
      <x:c r="L191" s="2"/>
      <x:c r="M191" s="2"/>
      <x:c r="N191" s="2"/>
      <x:c r="O191" s="2"/>
      <x:c r="P191" s="2"/>
      <x:c r="Q191" s="2"/>
      <x:c r="R191" s="2"/>
      <x:c r="S191" s="2"/>
      <x:c r="T191" s="2"/>
      <x:c r="U191" s="2"/>
      <x:c r="V191" s="2"/>
      <x:c r="W191" s="2"/>
      <x:c r="X191" s="2"/>
      <x:c r="Y191" s="2"/>
      <x:c r="Z191" s="2"/>
      <x:c r="AA191" s="2"/>
      <x:c r="AB191" s="2"/>
      <x:c r="AC191" s="2"/>
      <x:c r="AD191" s="2"/>
    </x:row>
    <x:row r="192" ht="22" customHeight="1">
      <x:c r="A192" s="1"/>
      <x:c r="B192" s="1"/>
      <x:c r="C192" s="2"/>
      <x:c r="D192" s="2"/>
      <x:c r="E192" s="2"/>
      <x:c r="F192" s="2"/>
      <x:c r="G192" s="2"/>
      <x:c r="H192" s="2"/>
      <x:c r="I192" s="2"/>
      <x:c r="J192" s="2"/>
      <x:c r="K192" s="2"/>
      <x:c r="L192" s="2"/>
      <x:c r="M192" s="2"/>
      <x:c r="N192" s="2"/>
      <x:c r="O192" s="2"/>
      <x:c r="P192" s="2"/>
      <x:c r="Q192" s="2"/>
      <x:c r="R192" s="2"/>
      <x:c r="S192" s="2"/>
      <x:c r="T192" s="2"/>
      <x:c r="U192" s="2"/>
      <x:c r="V192" s="2"/>
      <x:c r="W192" s="2"/>
      <x:c r="X192" s="2"/>
      <x:c r="Y192" s="2"/>
      <x:c r="Z192" s="2"/>
      <x:c r="AA192" s="2"/>
      <x:c r="AB192" s="2"/>
      <x:c r="AC192" s="2"/>
      <x:c r="AD192" s="2"/>
    </x:row>
    <x:row r="193" ht="22" customHeight="1">
      <x:c r="A193" s="1"/>
      <x:c r="B193" s="1"/>
      <x:c r="C193" s="2"/>
      <x:c r="D193" s="2"/>
      <x:c r="E193" s="2"/>
      <x:c r="F193" s="2"/>
      <x:c r="G193" s="2"/>
      <x:c r="H193" s="2"/>
      <x:c r="I193" s="2"/>
      <x:c r="J193" s="2"/>
      <x:c r="K193" s="2"/>
      <x:c r="L193" s="2"/>
      <x:c r="M193" s="2"/>
      <x:c r="N193" s="2"/>
      <x:c r="O193" s="2"/>
      <x:c r="P193" s="2"/>
      <x:c r="Q193" s="2"/>
      <x:c r="R193" s="2"/>
      <x:c r="S193" s="2"/>
      <x:c r="T193" s="2"/>
      <x:c r="U193" s="2"/>
      <x:c r="V193" s="2"/>
      <x:c r="W193" s="2"/>
      <x:c r="X193" s="2"/>
      <x:c r="Y193" s="2"/>
      <x:c r="Z193" s="2"/>
      <x:c r="AA193" s="2"/>
      <x:c r="AB193" s="2"/>
      <x:c r="AC193" s="2"/>
      <x:c r="AD193" s="2"/>
    </x:row>
    <x:row r="194" ht="22" customHeight="1">
      <x:c r="A194" s="1"/>
      <x:c r="B194" s="1"/>
      <x:c r="C194" s="2"/>
      <x:c r="D194" s="2"/>
      <x:c r="E194" s="2"/>
      <x:c r="F194" s="2"/>
      <x:c r="G194" s="2"/>
      <x:c r="H194" s="2"/>
      <x:c r="I194" s="2"/>
      <x:c r="J194" s="2"/>
      <x:c r="K194" s="2"/>
      <x:c r="L194" s="2"/>
      <x:c r="M194" s="2"/>
      <x:c r="N194" s="2"/>
      <x:c r="O194" s="2"/>
      <x:c r="P194" s="2"/>
      <x:c r="Q194" s="2"/>
      <x:c r="R194" s="2"/>
      <x:c r="S194" s="2"/>
      <x:c r="T194" s="2"/>
      <x:c r="U194" s="2"/>
      <x:c r="V194" s="2"/>
      <x:c r="W194" s="2"/>
      <x:c r="X194" s="2"/>
      <x:c r="Y194" s="2"/>
      <x:c r="Z194" s="2"/>
      <x:c r="AA194" s="2"/>
      <x:c r="AB194" s="2"/>
      <x:c r="AC194" s="2"/>
      <x:c r="AD194" s="2"/>
    </x:row>
    <x:row r="195" ht="22" customHeight="1">
      <x:c r="A195" s="1"/>
      <x:c r="B195" s="1"/>
      <x:c r="C195" s="2"/>
      <x:c r="D195" s="2"/>
      <x:c r="E195" s="2"/>
      <x:c r="F195" s="2"/>
      <x:c r="G195" s="2"/>
      <x:c r="H195" s="2"/>
      <x:c r="I195" s="2"/>
      <x:c r="J195" s="2"/>
      <x:c r="K195" s="2"/>
      <x:c r="L195" s="2"/>
      <x:c r="M195" s="2"/>
      <x:c r="N195" s="2"/>
      <x:c r="O195" s="2"/>
      <x:c r="P195" s="2"/>
      <x:c r="Q195" s="2"/>
      <x:c r="R195" s="2"/>
      <x:c r="S195" s="2"/>
      <x:c r="T195" s="2"/>
      <x:c r="U195" s="2"/>
      <x:c r="V195" s="2"/>
      <x:c r="W195" s="2"/>
      <x:c r="X195" s="2"/>
      <x:c r="Y195" s="2"/>
      <x:c r="Z195" s="2"/>
      <x:c r="AA195" s="2"/>
      <x:c r="AB195" s="2"/>
      <x:c r="AC195" s="2"/>
      <x:c r="AD195" s="2"/>
    </x:row>
    <x:row r="196" ht="22" customHeight="1">
      <x:c r="A196" s="1"/>
      <x:c r="B196" s="1"/>
      <x:c r="C196" s="2"/>
      <x:c r="D196" s="2"/>
      <x:c r="E196" s="2"/>
      <x:c r="F196" s="2"/>
      <x:c r="G196" s="2"/>
      <x:c r="H196" s="2"/>
      <x:c r="I196" s="2"/>
      <x:c r="J196" s="2"/>
      <x:c r="K196" s="2"/>
      <x:c r="L196" s="2"/>
      <x:c r="M196" s="2"/>
      <x:c r="N196" s="2"/>
      <x:c r="O196" s="2"/>
      <x:c r="P196" s="2"/>
      <x:c r="Q196" s="2"/>
      <x:c r="R196" s="2"/>
      <x:c r="S196" s="2"/>
      <x:c r="T196" s="2"/>
      <x:c r="U196" s="2"/>
      <x:c r="V196" s="2"/>
      <x:c r="W196" s="2"/>
      <x:c r="X196" s="2"/>
      <x:c r="Y196" s="2"/>
      <x:c r="Z196" s="2"/>
      <x:c r="AA196" s="2"/>
      <x:c r="AB196" s="2"/>
      <x:c r="AC196" s="2"/>
      <x:c r="AD196" s="2"/>
    </x:row>
    <x:row r="197" ht="22" customHeight="1">
      <x:c r="A197" s="1"/>
      <x:c r="B197" s="1"/>
      <x:c r="C197" s="2"/>
      <x:c r="D197" s="2"/>
      <x:c r="E197" s="2"/>
      <x:c r="F197" s="2"/>
      <x:c r="G197" s="2"/>
      <x:c r="H197" s="2"/>
      <x:c r="I197" s="2"/>
      <x:c r="J197" s="2"/>
      <x:c r="K197" s="2"/>
      <x:c r="L197" s="2"/>
      <x:c r="M197" s="2"/>
      <x:c r="N197" s="2"/>
      <x:c r="O197" s="2"/>
      <x:c r="P197" s="2"/>
      <x:c r="Q197" s="2"/>
      <x:c r="R197" s="2"/>
      <x:c r="S197" s="2"/>
      <x:c r="T197" s="2"/>
      <x:c r="U197" s="2"/>
      <x:c r="V197" s="2"/>
      <x:c r="W197" s="2"/>
      <x:c r="X197" s="2"/>
      <x:c r="Y197" s="2"/>
      <x:c r="Z197" s="2"/>
      <x:c r="AA197" s="2"/>
      <x:c r="AB197" s="2"/>
      <x:c r="AC197" s="2"/>
      <x:c r="AD197" s="2"/>
    </x:row>
    <x:row r="198" ht="22" customHeight="1">
      <x:c r="A198" s="1"/>
      <x:c r="B198" s="1"/>
      <x:c r="C198" s="2"/>
      <x:c r="D198" s="2"/>
      <x:c r="E198" s="2"/>
      <x:c r="F198" s="2"/>
      <x:c r="G198" s="2"/>
      <x:c r="H198" s="2"/>
      <x:c r="I198" s="2"/>
      <x:c r="J198" s="2"/>
      <x:c r="K198" s="2"/>
      <x:c r="L198" s="2"/>
      <x:c r="M198" s="2"/>
      <x:c r="N198" s="2"/>
      <x:c r="O198" s="2"/>
      <x:c r="P198" s="2"/>
      <x:c r="Q198" s="2"/>
      <x:c r="R198" s="2"/>
      <x:c r="S198" s="2"/>
      <x:c r="T198" s="2"/>
      <x:c r="U198" s="2"/>
      <x:c r="V198" s="2"/>
      <x:c r="W198" s="2"/>
      <x:c r="X198" s="2"/>
      <x:c r="Y198" s="2"/>
      <x:c r="Z198" s="2"/>
      <x:c r="AA198" s="2"/>
      <x:c r="AB198" s="2"/>
      <x:c r="AC198" s="2"/>
      <x:c r="AD198" s="2"/>
    </x:row>
    <x:row r="199" ht="22" customHeight="1">
      <x:c r="A199" s="1"/>
      <x:c r="B199" s="1"/>
      <x:c r="C199" s="2"/>
      <x:c r="D199" s="2"/>
      <x:c r="E199" s="2"/>
      <x:c r="F199" s="2"/>
      <x:c r="G199" s="2"/>
      <x:c r="H199" s="2"/>
      <x:c r="I199" s="2"/>
      <x:c r="J199" s="2"/>
      <x:c r="K199" s="2"/>
      <x:c r="L199" s="2"/>
      <x:c r="M199" s="2"/>
      <x:c r="N199" s="2"/>
      <x:c r="O199" s="2"/>
      <x:c r="P199" s="2"/>
      <x:c r="Q199" s="2"/>
      <x:c r="R199" s="2"/>
      <x:c r="S199" s="2"/>
      <x:c r="T199" s="2"/>
      <x:c r="U199" s="2"/>
      <x:c r="V199" s="2"/>
      <x:c r="W199" s="2"/>
      <x:c r="X199" s="2"/>
      <x:c r="Y199" s="2"/>
      <x:c r="Z199" s="2"/>
      <x:c r="AA199" s="2"/>
      <x:c r="AB199" s="2"/>
      <x:c r="AC199" s="2"/>
      <x:c r="AD199" s="2"/>
    </x:row>
    <x:row r="200" ht="22" customHeight="1">
      <x:c r="A200" s="1"/>
      <x:c r="B200" s="1"/>
      <x:c r="C200" s="2"/>
      <x:c r="D200" s="2"/>
      <x:c r="E200" s="2"/>
      <x:c r="F200" s="2"/>
      <x:c r="G200" s="2"/>
      <x:c r="H200" s="2"/>
      <x:c r="I200" s="2"/>
      <x:c r="J200" s="2"/>
      <x:c r="K200" s="2"/>
      <x:c r="L200" s="2"/>
      <x:c r="M200" s="2"/>
      <x:c r="N200" s="2"/>
      <x:c r="O200" s="2"/>
      <x:c r="P200" s="2"/>
      <x:c r="Q200" s="2"/>
      <x:c r="R200" s="2"/>
      <x:c r="S200" s="2"/>
      <x:c r="T200" s="2"/>
      <x:c r="U200" s="2"/>
      <x:c r="V200" s="2"/>
      <x:c r="W200" s="2"/>
      <x:c r="X200" s="2"/>
      <x:c r="Y200" s="2"/>
      <x:c r="Z200" s="2"/>
      <x:c r="AA200" s="2"/>
      <x:c r="AB200" s="2"/>
      <x:c r="AC200" s="2"/>
      <x:c r="AD200" s="2"/>
    </x:row>
    <x:row r="201" ht="22" customHeight="1">
      <x:c r="A201" s="1"/>
      <x:c r="B201" s="1"/>
      <x:c r="C201" s="2"/>
      <x:c r="D201" s="2"/>
      <x:c r="E201" s="2"/>
      <x:c r="F201" s="2"/>
      <x:c r="G201" s="2"/>
      <x:c r="H201" s="2"/>
      <x:c r="I201" s="2"/>
      <x:c r="J201" s="2"/>
      <x:c r="K201" s="2"/>
      <x:c r="L201" s="2"/>
      <x:c r="M201" s="2"/>
      <x:c r="N201" s="2"/>
      <x:c r="O201" s="2"/>
      <x:c r="P201" s="2"/>
      <x:c r="Q201" s="2"/>
      <x:c r="R201" s="2"/>
      <x:c r="S201" s="2"/>
      <x:c r="T201" s="2"/>
      <x:c r="U201" s="2"/>
      <x:c r="V201" s="2"/>
      <x:c r="W201" s="2"/>
      <x:c r="X201" s="2"/>
      <x:c r="Y201" s="2"/>
      <x:c r="Z201" s="2"/>
      <x:c r="AA201" s="2"/>
      <x:c r="AB201" s="2"/>
      <x:c r="AC201" s="2"/>
      <x:c r="AD201" s="2"/>
    </x:row>
    <x:row r="202" ht="22" customHeight="1">
      <x:c r="A202" s="1"/>
      <x:c r="B202" s="1"/>
      <x:c r="C202" s="2"/>
      <x:c r="D202" s="2"/>
      <x:c r="E202" s="2"/>
      <x:c r="F202" s="2"/>
      <x:c r="G202" s="2"/>
      <x:c r="H202" s="2"/>
      <x:c r="I202" s="2"/>
      <x:c r="J202" s="2"/>
      <x:c r="K202" s="2"/>
      <x:c r="L202" s="2"/>
      <x:c r="M202" s="2"/>
      <x:c r="N202" s="2"/>
      <x:c r="O202" s="2"/>
      <x:c r="P202" s="2"/>
      <x:c r="Q202" s="2"/>
      <x:c r="R202" s="2"/>
      <x:c r="S202" s="2"/>
      <x:c r="T202" s="2"/>
      <x:c r="U202" s="2"/>
      <x:c r="V202" s="2"/>
      <x:c r="W202" s="2"/>
      <x:c r="X202" s="2"/>
      <x:c r="Y202" s="2"/>
      <x:c r="Z202" s="2"/>
      <x:c r="AA202" s="2"/>
      <x:c r="AB202" s="2"/>
      <x:c r="AC202" s="2"/>
      <x:c r="AD202" s="2"/>
    </x:row>
    <x:row r="203" ht="22" customHeight="1">
      <x:c r="A203" s="1"/>
      <x:c r="B203" s="1"/>
      <x:c r="C203" s="2"/>
      <x:c r="D203" s="2"/>
      <x:c r="E203" s="2"/>
      <x:c r="F203" s="2"/>
      <x:c r="G203" s="2"/>
      <x:c r="H203" s="2"/>
      <x:c r="I203" s="2"/>
      <x:c r="J203" s="2"/>
      <x:c r="K203" s="2"/>
      <x:c r="L203" s="2"/>
      <x:c r="M203" s="2"/>
      <x:c r="N203" s="2"/>
      <x:c r="O203" s="2"/>
      <x:c r="P203" s="2"/>
      <x:c r="Q203" s="2"/>
      <x:c r="R203" s="2"/>
      <x:c r="S203" s="2"/>
      <x:c r="T203" s="2"/>
      <x:c r="U203" s="2"/>
      <x:c r="V203" s="2"/>
      <x:c r="W203" s="2"/>
      <x:c r="X203" s="2"/>
      <x:c r="Y203" s="2"/>
      <x:c r="Z203" s="2"/>
      <x:c r="AA203" s="2"/>
      <x:c r="AB203" s="2"/>
      <x:c r="AC203" s="2"/>
      <x:c r="AD203" s="2"/>
    </x:row>
    <x:row r="204" ht="22" customHeight="1">
      <x:c r="A204" s="1"/>
      <x:c r="B204" s="1"/>
      <x:c r="C204" s="2"/>
      <x:c r="D204" s="2"/>
      <x:c r="E204" s="2"/>
      <x:c r="F204" s="2"/>
      <x:c r="G204" s="2"/>
      <x:c r="H204" s="2"/>
      <x:c r="I204" s="2"/>
      <x:c r="J204" s="2"/>
      <x:c r="K204" s="2"/>
      <x:c r="L204" s="2"/>
      <x:c r="M204" s="2"/>
      <x:c r="N204" s="2"/>
      <x:c r="O204" s="2"/>
      <x:c r="P204" s="2"/>
      <x:c r="Q204" s="2"/>
      <x:c r="R204" s="2"/>
      <x:c r="S204" s="2"/>
      <x:c r="T204" s="2"/>
      <x:c r="U204" s="2"/>
      <x:c r="V204" s="2"/>
      <x:c r="W204" s="2"/>
      <x:c r="X204" s="2"/>
      <x:c r="Y204" s="2"/>
      <x:c r="Z204" s="2"/>
      <x:c r="AA204" s="2"/>
      <x:c r="AB204" s="2"/>
      <x:c r="AC204" s="2"/>
      <x:c r="AD204" s="2"/>
    </x:row>
    <x:row r="205" ht="22" customHeight="1">
      <x:c r="A205" s="1"/>
      <x:c r="B205" s="1"/>
      <x:c r="C205" s="2"/>
      <x:c r="D205" s="2"/>
      <x:c r="E205" s="2"/>
      <x:c r="F205" s="2"/>
      <x:c r="G205" s="2"/>
      <x:c r="H205" s="2"/>
      <x:c r="I205" s="2"/>
      <x:c r="J205" s="2"/>
      <x:c r="K205" s="2"/>
      <x:c r="L205" s="2"/>
      <x:c r="M205" s="2"/>
      <x:c r="N205" s="2"/>
      <x:c r="O205" s="2"/>
      <x:c r="P205" s="2"/>
      <x:c r="Q205" s="2"/>
      <x:c r="R205" s="2"/>
      <x:c r="S205" s="2"/>
      <x:c r="T205" s="2"/>
      <x:c r="U205" s="2"/>
      <x:c r="V205" s="2"/>
      <x:c r="W205" s="2"/>
      <x:c r="X205" s="2"/>
      <x:c r="Y205" s="2"/>
      <x:c r="Z205" s="2"/>
      <x:c r="AA205" s="2"/>
      <x:c r="AB205" s="2"/>
      <x:c r="AC205" s="2"/>
      <x:c r="AD205" s="2"/>
    </x:row>
    <x:row r="206" ht="22" customHeight="1">
      <x:c r="A206" s="1"/>
      <x:c r="B206" s="1"/>
      <x:c r="C206" s="2"/>
      <x:c r="D206" s="2"/>
      <x:c r="E206" s="2"/>
      <x:c r="F206" s="2"/>
      <x:c r="G206" s="2"/>
      <x:c r="H206" s="2"/>
      <x:c r="I206" s="2"/>
      <x:c r="J206" s="2"/>
      <x:c r="K206" s="2"/>
      <x:c r="L206" s="2"/>
      <x:c r="M206" s="2"/>
      <x:c r="N206" s="2"/>
      <x:c r="O206" s="2"/>
      <x:c r="P206" s="2"/>
      <x:c r="Q206" s="2"/>
      <x:c r="R206" s="2"/>
      <x:c r="S206" s="2"/>
      <x:c r="T206" s="2"/>
      <x:c r="U206" s="2"/>
      <x:c r="V206" s="2"/>
      <x:c r="W206" s="2"/>
      <x:c r="X206" s="2"/>
      <x:c r="Y206" s="2"/>
      <x:c r="Z206" s="2"/>
      <x:c r="AA206" s="2"/>
      <x:c r="AB206" s="2"/>
      <x:c r="AC206" s="2"/>
      <x:c r="AD206" s="2"/>
    </x:row>
    <x:row r="207" ht="22" customHeight="1">
      <x:c r="A207" s="1"/>
      <x:c r="B207" s="1"/>
      <x:c r="C207" s="2"/>
      <x:c r="D207" s="2"/>
      <x:c r="E207" s="2"/>
      <x:c r="F207" s="2"/>
      <x:c r="G207" s="2"/>
      <x:c r="H207" s="2"/>
      <x:c r="I207" s="2"/>
      <x:c r="J207" s="2"/>
      <x:c r="K207" s="2"/>
      <x:c r="L207" s="2"/>
      <x:c r="M207" s="2"/>
      <x:c r="N207" s="2"/>
      <x:c r="O207" s="2"/>
      <x:c r="P207" s="2"/>
      <x:c r="Q207" s="2"/>
      <x:c r="R207" s="2"/>
      <x:c r="S207" s="2"/>
      <x:c r="T207" s="2"/>
      <x:c r="U207" s="2"/>
      <x:c r="V207" s="2"/>
      <x:c r="W207" s="2"/>
      <x:c r="X207" s="2"/>
      <x:c r="Y207" s="2"/>
      <x:c r="Z207" s="2"/>
      <x:c r="AA207" s="2"/>
      <x:c r="AB207" s="2"/>
      <x:c r="AC207" s="2"/>
      <x:c r="AD207" s="2"/>
    </x:row>
    <x:row r="208" ht="22" customHeight="1">
      <x:c r="A208" s="1"/>
      <x:c r="B208" s="1"/>
      <x:c r="C208" s="2"/>
      <x:c r="D208" s="2"/>
      <x:c r="E208" s="2"/>
      <x:c r="F208" s="2"/>
      <x:c r="G208" s="2"/>
      <x:c r="H208" s="2"/>
      <x:c r="I208" s="2"/>
      <x:c r="J208" s="2"/>
      <x:c r="K208" s="2"/>
      <x:c r="L208" s="2"/>
      <x:c r="M208" s="2"/>
      <x:c r="N208" s="2"/>
      <x:c r="O208" s="2"/>
      <x:c r="P208" s="2"/>
      <x:c r="Q208" s="2"/>
      <x:c r="R208" s="2"/>
      <x:c r="S208" s="2"/>
      <x:c r="T208" s="2"/>
      <x:c r="U208" s="2"/>
      <x:c r="V208" s="2"/>
      <x:c r="W208" s="2"/>
      <x:c r="X208" s="2"/>
      <x:c r="Y208" s="2"/>
      <x:c r="Z208" s="2"/>
      <x:c r="AA208" s="2"/>
      <x:c r="AB208" s="2"/>
      <x:c r="AC208" s="2"/>
      <x:c r="AD208" s="2"/>
    </x:row>
    <x:row r="209" ht="22" customHeight="1">
      <x:c r="A209" s="1"/>
      <x:c r="B209" s="1"/>
      <x:c r="C209" s="2"/>
      <x:c r="D209" s="2"/>
      <x:c r="E209" s="2"/>
      <x:c r="F209" s="2"/>
      <x:c r="G209" s="2"/>
      <x:c r="H209" s="2"/>
      <x:c r="I209" s="2"/>
      <x:c r="J209" s="2"/>
      <x:c r="K209" s="2"/>
      <x:c r="L209" s="2"/>
      <x:c r="M209" s="2"/>
      <x:c r="N209" s="2"/>
      <x:c r="O209" s="2"/>
      <x:c r="P209" s="2"/>
      <x:c r="Q209" s="2"/>
      <x:c r="R209" s="2"/>
      <x:c r="S209" s="2"/>
      <x:c r="T209" s="2"/>
      <x:c r="U209" s="2"/>
      <x:c r="V209" s="2"/>
      <x:c r="W209" s="2"/>
      <x:c r="X209" s="2"/>
      <x:c r="Y209" s="2"/>
      <x:c r="Z209" s="2"/>
      <x:c r="AA209" s="2"/>
      <x:c r="AB209" s="2"/>
      <x:c r="AC209" s="2"/>
      <x:c r="AD209" s="2"/>
    </x:row>
    <x:row r="210" ht="22" customHeight="1">
      <x:c r="A210" s="1"/>
      <x:c r="B210" s="1"/>
      <x:c r="C210" s="2"/>
      <x:c r="D210" s="2"/>
      <x:c r="E210" s="2"/>
      <x:c r="F210" s="2"/>
      <x:c r="G210" s="2"/>
      <x:c r="H210" s="2"/>
      <x:c r="I210" s="2"/>
      <x:c r="J210" s="2"/>
      <x:c r="K210" s="2"/>
      <x:c r="L210" s="2"/>
      <x:c r="M210" s="2"/>
      <x:c r="N210" s="2"/>
      <x:c r="O210" s="2"/>
      <x:c r="P210" s="2"/>
      <x:c r="Q210" s="2"/>
      <x:c r="R210" s="2"/>
      <x:c r="S210" s="2"/>
      <x:c r="T210" s="2"/>
      <x:c r="U210" s="2"/>
      <x:c r="V210" s="2"/>
      <x:c r="W210" s="2"/>
      <x:c r="X210" s="2"/>
      <x:c r="Y210" s="2"/>
      <x:c r="Z210" s="2"/>
      <x:c r="AA210" s="2"/>
      <x:c r="AB210" s="2"/>
      <x:c r="AC210" s="2"/>
      <x:c r="AD210" s="2"/>
    </x:row>
    <x:row r="211" ht="22" customHeight="1">
      <x:c r="A211" s="1"/>
      <x:c r="B211" s="1"/>
      <x:c r="C211" s="2"/>
      <x:c r="D211" s="2"/>
      <x:c r="E211" s="2"/>
      <x:c r="F211" s="2"/>
      <x:c r="G211" s="2"/>
      <x:c r="H211" s="2"/>
      <x:c r="I211" s="2"/>
      <x:c r="J211" s="2"/>
      <x:c r="K211" s="2"/>
      <x:c r="L211" s="2"/>
      <x:c r="M211" s="2"/>
      <x:c r="N211" s="2"/>
      <x:c r="O211" s="2"/>
      <x:c r="P211" s="2"/>
      <x:c r="Q211" s="2"/>
      <x:c r="R211" s="2"/>
      <x:c r="S211" s="2"/>
      <x:c r="T211" s="2"/>
      <x:c r="U211" s="2"/>
      <x:c r="V211" s="2"/>
      <x:c r="W211" s="2"/>
      <x:c r="X211" s="2"/>
      <x:c r="Y211" s="2"/>
      <x:c r="Z211" s="2"/>
      <x:c r="AA211" s="2"/>
      <x:c r="AB211" s="2"/>
      <x:c r="AC211" s="2"/>
      <x:c r="AD211" s="2"/>
    </x:row>
    <x:row r="212" ht="22" customHeight="1">
      <x:c r="A212" s="1"/>
      <x:c r="B212" s="1"/>
      <x:c r="C212" s="2"/>
      <x:c r="D212" s="2"/>
      <x:c r="E212" s="2"/>
      <x:c r="F212" s="2"/>
      <x:c r="G212" s="2"/>
      <x:c r="H212" s="2"/>
      <x:c r="I212" s="2"/>
      <x:c r="J212" s="2"/>
      <x:c r="K212" s="2"/>
      <x:c r="L212" s="2"/>
      <x:c r="M212" s="2"/>
      <x:c r="N212" s="2"/>
      <x:c r="O212" s="2"/>
      <x:c r="P212" s="2"/>
      <x:c r="Q212" s="2"/>
      <x:c r="R212" s="2"/>
      <x:c r="S212" s="2"/>
      <x:c r="T212" s="2"/>
      <x:c r="U212" s="2"/>
      <x:c r="V212" s="2"/>
      <x:c r="W212" s="2"/>
      <x:c r="X212" s="2"/>
      <x:c r="Y212" s="2"/>
      <x:c r="Z212" s="2"/>
      <x:c r="AA212" s="2"/>
      <x:c r="AB212" s="2"/>
      <x:c r="AC212" s="2"/>
      <x:c r="AD212" s="2"/>
    </x:row>
    <x:row r="213" ht="22" customHeight="1">
      <x:c r="A213" s="1"/>
      <x:c r="B213" s="1"/>
      <x:c r="C213" s="2"/>
      <x:c r="D213" s="2"/>
      <x:c r="E213" s="2"/>
      <x:c r="F213" s="2"/>
      <x:c r="G213" s="2"/>
      <x:c r="H213" s="2"/>
      <x:c r="I213" s="2"/>
      <x:c r="J213" s="2"/>
      <x:c r="K213" s="2"/>
      <x:c r="L213" s="2"/>
      <x:c r="M213" s="2"/>
      <x:c r="N213" s="2"/>
      <x:c r="O213" s="2"/>
      <x:c r="P213" s="2"/>
      <x:c r="Q213" s="2"/>
      <x:c r="R213" s="2"/>
      <x:c r="S213" s="2"/>
      <x:c r="T213" s="2"/>
      <x:c r="U213" s="2"/>
      <x:c r="V213" s="2"/>
      <x:c r="W213" s="2"/>
      <x:c r="X213" s="2"/>
      <x:c r="Y213" s="2"/>
      <x:c r="Z213" s="2"/>
      <x:c r="AA213" s="2"/>
      <x:c r="AB213" s="2"/>
      <x:c r="AC213" s="2"/>
      <x:c r="AD213" s="2"/>
    </x:row>
    <x:row r="214" ht="22" customHeight="1">
      <x:c r="A214" s="1"/>
      <x:c r="B214" s="1"/>
      <x:c r="C214" s="2"/>
      <x:c r="D214" s="2"/>
      <x:c r="E214" s="2"/>
      <x:c r="F214" s="2"/>
      <x:c r="G214" s="2"/>
      <x:c r="H214" s="2"/>
      <x:c r="I214" s="2"/>
      <x:c r="J214" s="2"/>
      <x:c r="K214" s="2"/>
      <x:c r="L214" s="2"/>
      <x:c r="M214" s="2"/>
      <x:c r="N214" s="2"/>
      <x:c r="O214" s="2"/>
      <x:c r="P214" s="2"/>
      <x:c r="Q214" s="2"/>
      <x:c r="R214" s="2"/>
      <x:c r="S214" s="2"/>
      <x:c r="T214" s="2"/>
      <x:c r="U214" s="2"/>
      <x:c r="V214" s="2"/>
      <x:c r="W214" s="2"/>
      <x:c r="X214" s="2"/>
      <x:c r="Y214" s="2"/>
      <x:c r="Z214" s="2"/>
      <x:c r="AA214" s="2"/>
      <x:c r="AB214" s="2"/>
      <x:c r="AC214" s="2"/>
      <x:c r="AD214" s="2"/>
    </x:row>
    <x:row r="215" ht="22" customHeight="1">
      <x:c r="A215" s="1"/>
      <x:c r="B215" s="1"/>
      <x:c r="C215" s="2"/>
      <x:c r="D215" s="2"/>
      <x:c r="E215" s="2"/>
      <x:c r="F215" s="2"/>
      <x:c r="G215" s="2"/>
      <x:c r="H215" s="2"/>
      <x:c r="I215" s="2"/>
      <x:c r="J215" s="2"/>
      <x:c r="K215" s="2"/>
      <x:c r="L215" s="2"/>
      <x:c r="M215" s="2"/>
      <x:c r="N215" s="2"/>
      <x:c r="O215" s="2"/>
      <x:c r="P215" s="2"/>
      <x:c r="Q215" s="2"/>
      <x:c r="R215" s="2"/>
      <x:c r="S215" s="2"/>
      <x:c r="T215" s="2"/>
      <x:c r="U215" s="2"/>
      <x:c r="V215" s="2"/>
      <x:c r="W215" s="2"/>
      <x:c r="X215" s="2"/>
      <x:c r="Y215" s="2"/>
      <x:c r="Z215" s="2"/>
      <x:c r="AA215" s="2"/>
      <x:c r="AB215" s="2"/>
      <x:c r="AC215" s="2"/>
      <x:c r="AD215" s="2"/>
    </x:row>
    <x:row r="216" ht="22" customHeight="1">
      <x:c r="A216" s="1"/>
      <x:c r="B216" s="1"/>
      <x:c r="C216" s="2"/>
      <x:c r="D216" s="2"/>
      <x:c r="E216" s="2"/>
      <x:c r="F216" s="2"/>
      <x:c r="G216" s="2"/>
      <x:c r="H216" s="2"/>
      <x:c r="I216" s="2"/>
      <x:c r="J216" s="2"/>
      <x:c r="K216" s="2"/>
      <x:c r="L216" s="2"/>
      <x:c r="M216" s="2"/>
      <x:c r="N216" s="2"/>
      <x:c r="O216" s="2"/>
      <x:c r="P216" s="2"/>
      <x:c r="Q216" s="2"/>
      <x:c r="R216" s="2"/>
      <x:c r="S216" s="2"/>
      <x:c r="T216" s="2"/>
      <x:c r="U216" s="2"/>
      <x:c r="V216" s="2"/>
      <x:c r="W216" s="2"/>
      <x:c r="X216" s="2"/>
      <x:c r="Y216" s="2"/>
      <x:c r="Z216" s="2"/>
      <x:c r="AA216" s="2"/>
      <x:c r="AB216" s="2"/>
      <x:c r="AC216" s="2"/>
      <x:c r="AD216" s="2"/>
    </x:row>
    <x:row r="217" ht="22" customHeight="1">
      <x:c r="A217" s="1"/>
      <x:c r="B217" s="1"/>
      <x:c r="C217" s="2"/>
      <x:c r="D217" s="2"/>
      <x:c r="E217" s="2"/>
      <x:c r="F217" s="2"/>
      <x:c r="G217" s="2"/>
      <x:c r="H217" s="2"/>
      <x:c r="I217" s="2"/>
      <x:c r="J217" s="2"/>
      <x:c r="K217" s="2"/>
      <x:c r="L217" s="2"/>
      <x:c r="M217" s="2"/>
      <x:c r="N217" s="2"/>
      <x:c r="O217" s="2"/>
      <x:c r="P217" s="2"/>
      <x:c r="Q217" s="2"/>
      <x:c r="R217" s="2"/>
      <x:c r="S217" s="2"/>
      <x:c r="T217" s="2"/>
      <x:c r="U217" s="2"/>
      <x:c r="V217" s="2"/>
      <x:c r="W217" s="2"/>
      <x:c r="X217" s="2"/>
      <x:c r="Y217" s="2"/>
      <x:c r="Z217" s="2"/>
      <x:c r="AA217" s="2"/>
      <x:c r="AB217" s="2"/>
      <x:c r="AC217" s="2"/>
      <x:c r="AD217" s="2"/>
    </x:row>
    <x:row r="218" ht="22" customHeight="1">
      <x:c r="A218" s="1"/>
      <x:c r="B218" s="1"/>
      <x:c r="C218" s="2"/>
      <x:c r="D218" s="2"/>
      <x:c r="E218" s="2"/>
      <x:c r="F218" s="2"/>
      <x:c r="G218" s="2"/>
      <x:c r="H218" s="2"/>
      <x:c r="I218" s="2"/>
      <x:c r="J218" s="2"/>
      <x:c r="K218" s="2"/>
      <x:c r="L218" s="2"/>
      <x:c r="M218" s="2"/>
      <x:c r="N218" s="2"/>
      <x:c r="O218" s="2"/>
      <x:c r="P218" s="2"/>
      <x:c r="Q218" s="2"/>
      <x:c r="R218" s="2"/>
      <x:c r="S218" s="2"/>
      <x:c r="T218" s="2"/>
      <x:c r="U218" s="2"/>
      <x:c r="V218" s="2"/>
      <x:c r="W218" s="2"/>
      <x:c r="X218" s="2"/>
      <x:c r="Y218" s="2"/>
      <x:c r="Z218" s="2"/>
      <x:c r="AA218" s="2"/>
      <x:c r="AB218" s="2"/>
      <x:c r="AC218" s="2"/>
      <x:c r="AD218" s="2"/>
    </x:row>
    <x:row r="219" ht="22" customHeight="1">
      <x:c r="A219" s="1"/>
      <x:c r="B219" s="1"/>
      <x:c r="C219" s="2"/>
      <x:c r="D219" s="2"/>
      <x:c r="E219" s="2"/>
      <x:c r="F219" s="2"/>
      <x:c r="G219" s="2"/>
      <x:c r="H219" s="2"/>
      <x:c r="I219" s="2"/>
      <x:c r="J219" s="2"/>
      <x:c r="K219" s="2"/>
      <x:c r="L219" s="2"/>
      <x:c r="M219" s="2"/>
      <x:c r="N219" s="2"/>
      <x:c r="O219" s="2"/>
      <x:c r="P219" s="2"/>
      <x:c r="Q219" s="2"/>
      <x:c r="R219" s="2"/>
      <x:c r="S219" s="2"/>
      <x:c r="T219" s="2"/>
      <x:c r="U219" s="2"/>
      <x:c r="V219" s="2"/>
      <x:c r="W219" s="2"/>
      <x:c r="X219" s="2"/>
      <x:c r="Y219" s="2"/>
      <x:c r="Z219" s="2"/>
      <x:c r="AA219" s="2"/>
      <x:c r="AB219" s="2"/>
      <x:c r="AC219" s="2"/>
      <x:c r="AD219" s="2"/>
    </x:row>
    <x:row r="220" ht="22" customHeight="1">
      <x:c r="A220" s="1"/>
      <x:c r="B220" s="1"/>
      <x:c r="C220" s="2"/>
      <x:c r="D220" s="2"/>
      <x:c r="E220" s="2"/>
      <x:c r="F220" s="2"/>
      <x:c r="G220" s="2"/>
      <x:c r="H220" s="2"/>
      <x:c r="I220" s="2"/>
      <x:c r="J220" s="2"/>
      <x:c r="K220" s="2"/>
      <x:c r="L220" s="2"/>
      <x:c r="M220" s="2"/>
      <x:c r="N220" s="2"/>
      <x:c r="O220" s="2"/>
      <x:c r="P220" s="2"/>
      <x:c r="Q220" s="2"/>
      <x:c r="R220" s="2"/>
      <x:c r="S220" s="2"/>
      <x:c r="T220" s="2"/>
      <x:c r="U220" s="2"/>
      <x:c r="V220" s="2"/>
      <x:c r="W220" s="2"/>
      <x:c r="X220" s="2"/>
      <x:c r="Y220" s="2"/>
      <x:c r="Z220" s="2"/>
      <x:c r="AA220" s="2"/>
      <x:c r="AB220" s="2"/>
      <x:c r="AC220" s="2"/>
      <x:c r="AD220" s="2"/>
    </x:row>
    <x:row r="221" ht="22" customHeight="1">
      <x:c r="A221" s="1"/>
      <x:c r="B221" s="1"/>
      <x:c r="C221" s="2"/>
      <x:c r="D221" s="2"/>
      <x:c r="E221" s="2"/>
      <x:c r="F221" s="2"/>
      <x:c r="G221" s="2"/>
      <x:c r="H221" s="2"/>
      <x:c r="I221" s="2"/>
      <x:c r="J221" s="2"/>
      <x:c r="K221" s="2"/>
      <x:c r="L221" s="2"/>
      <x:c r="M221" s="2"/>
      <x:c r="N221" s="2"/>
      <x:c r="O221" s="2"/>
      <x:c r="P221" s="2"/>
      <x:c r="Q221" s="2"/>
      <x:c r="R221" s="2"/>
      <x:c r="S221" s="2"/>
      <x:c r="T221" s="2"/>
      <x:c r="U221" s="2"/>
      <x:c r="V221" s="2"/>
      <x:c r="W221" s="2"/>
      <x:c r="X221" s="2"/>
      <x:c r="Y221" s="2"/>
      <x:c r="Z221" s="2"/>
      <x:c r="AA221" s="2"/>
      <x:c r="AB221" s="2"/>
      <x:c r="AC221" s="2"/>
      <x:c r="AD221" s="2"/>
    </x:row>
    <x:row r="222" ht="22" customHeight="1">
      <x:c r="A222" s="1"/>
      <x:c r="B222" s="1"/>
      <x:c r="C222" s="2"/>
      <x:c r="D222" s="2"/>
      <x:c r="E222" s="2"/>
      <x:c r="F222" s="2"/>
      <x:c r="G222" s="2"/>
      <x:c r="H222" s="2"/>
      <x:c r="I222" s="2"/>
      <x:c r="J222" s="2"/>
      <x:c r="K222" s="2"/>
      <x:c r="L222" s="2"/>
      <x:c r="M222" s="2"/>
      <x:c r="N222" s="2"/>
      <x:c r="O222" s="2"/>
      <x:c r="P222" s="2"/>
      <x:c r="Q222" s="2"/>
      <x:c r="R222" s="2"/>
      <x:c r="S222" s="2"/>
      <x:c r="T222" s="2"/>
      <x:c r="U222" s="2"/>
      <x:c r="V222" s="2"/>
      <x:c r="W222" s="2"/>
      <x:c r="X222" s="2"/>
      <x:c r="Y222" s="2"/>
      <x:c r="Z222" s="2"/>
      <x:c r="AA222" s="2"/>
      <x:c r="AB222" s="2"/>
      <x:c r="AC222" s="2"/>
      <x:c r="AD222" s="2"/>
    </x:row>
    <x:row r="223" ht="22" customHeight="1">
      <x:c r="A223" s="1"/>
      <x:c r="B223" s="1"/>
      <x:c r="C223" s="2"/>
      <x:c r="D223" s="2"/>
      <x:c r="E223" s="2"/>
      <x:c r="F223" s="2"/>
      <x:c r="G223" s="2"/>
      <x:c r="H223" s="2"/>
      <x:c r="I223" s="2"/>
      <x:c r="J223" s="2"/>
      <x:c r="K223" s="2"/>
      <x:c r="L223" s="2"/>
      <x:c r="M223" s="2"/>
      <x:c r="N223" s="2"/>
      <x:c r="O223" s="2"/>
      <x:c r="P223" s="2"/>
      <x:c r="Q223" s="2"/>
      <x:c r="R223" s="2"/>
      <x:c r="S223" s="2"/>
      <x:c r="T223" s="2"/>
      <x:c r="U223" s="2"/>
      <x:c r="V223" s="2"/>
      <x:c r="W223" s="2"/>
      <x:c r="X223" s="2"/>
      <x:c r="Y223" s="2"/>
      <x:c r="Z223" s="2"/>
      <x:c r="AA223" s="2"/>
      <x:c r="AB223" s="2"/>
      <x:c r="AC223" s="2"/>
      <x:c r="AD223" s="2"/>
    </x:row>
    <x:row r="224" ht="22" customHeight="1">
      <x:c r="A224" s="1"/>
      <x:c r="B224" s="1"/>
      <x:c r="C224" s="2"/>
      <x:c r="D224" s="2"/>
      <x:c r="E224" s="2"/>
      <x:c r="F224" s="2"/>
      <x:c r="G224" s="2"/>
      <x:c r="H224" s="2"/>
      <x:c r="I224" s="2"/>
      <x:c r="J224" s="2"/>
      <x:c r="K224" s="2"/>
      <x:c r="L224" s="2"/>
      <x:c r="M224" s="2"/>
      <x:c r="N224" s="2"/>
      <x:c r="O224" s="2"/>
      <x:c r="P224" s="2"/>
      <x:c r="Q224" s="2"/>
      <x:c r="R224" s="2"/>
      <x:c r="S224" s="2"/>
      <x:c r="T224" s="2"/>
      <x:c r="U224" s="2"/>
      <x:c r="V224" s="2"/>
      <x:c r="W224" s="2"/>
      <x:c r="X224" s="2"/>
      <x:c r="Y224" s="2"/>
      <x:c r="Z224" s="2"/>
      <x:c r="AA224" s="2"/>
      <x:c r="AB224" s="2"/>
      <x:c r="AC224" s="2"/>
      <x:c r="AD224" s="2"/>
    </x:row>
    <x:row r="225" ht="22" customHeight="1">
      <x:c r="A225" s="1"/>
      <x:c r="B225" s="1"/>
      <x:c r="C225" s="2"/>
      <x:c r="D225" s="2"/>
      <x:c r="E225" s="2"/>
      <x:c r="F225" s="2"/>
      <x:c r="G225" s="2"/>
      <x:c r="H225" s="2"/>
      <x:c r="I225" s="2"/>
      <x:c r="J225" s="2"/>
      <x:c r="K225" s="2"/>
      <x:c r="L225" s="2"/>
      <x:c r="M225" s="2"/>
      <x:c r="N225" s="2"/>
      <x:c r="O225" s="2"/>
      <x:c r="P225" s="2"/>
      <x:c r="Q225" s="2"/>
      <x:c r="R225" s="2"/>
      <x:c r="S225" s="2"/>
      <x:c r="T225" s="2"/>
      <x:c r="U225" s="2"/>
      <x:c r="V225" s="2"/>
      <x:c r="W225" s="2"/>
      <x:c r="X225" s="2"/>
      <x:c r="Y225" s="2"/>
      <x:c r="Z225" s="2"/>
      <x:c r="AA225" s="2"/>
      <x:c r="AB225" s="2"/>
      <x:c r="AC225" s="2"/>
      <x:c r="AD225" s="2"/>
    </x:row>
    <x:row r="226" ht="22" customHeight="1">
      <x:c r="A226" s="1"/>
      <x:c r="B226" s="1"/>
      <x:c r="C226" s="2"/>
      <x:c r="D226" s="2"/>
      <x:c r="E226" s="2"/>
      <x:c r="F226" s="2"/>
      <x:c r="G226" s="2"/>
      <x:c r="H226" s="2"/>
      <x:c r="I226" s="2"/>
      <x:c r="J226" s="2"/>
      <x:c r="K226" s="2"/>
      <x:c r="L226" s="2"/>
      <x:c r="M226" s="2"/>
      <x:c r="N226" s="2"/>
      <x:c r="O226" s="2"/>
      <x:c r="P226" s="2"/>
      <x:c r="Q226" s="2"/>
      <x:c r="R226" s="2"/>
      <x:c r="S226" s="2"/>
      <x:c r="T226" s="2"/>
      <x:c r="U226" s="2"/>
      <x:c r="V226" s="2"/>
      <x:c r="W226" s="2"/>
      <x:c r="X226" s="2"/>
      <x:c r="Y226" s="2"/>
      <x:c r="Z226" s="2"/>
      <x:c r="AA226" s="2"/>
      <x:c r="AB226" s="2"/>
      <x:c r="AC226" s="2"/>
      <x:c r="AD226" s="2"/>
    </x:row>
    <x:row r="227" ht="22" customHeight="1">
      <x:c r="A227" s="1"/>
      <x:c r="B227" s="1"/>
      <x:c r="C227" s="2"/>
      <x:c r="D227" s="2"/>
      <x:c r="E227" s="2"/>
      <x:c r="F227" s="2"/>
      <x:c r="G227" s="2"/>
      <x:c r="H227" s="2"/>
      <x:c r="I227" s="2"/>
      <x:c r="J227" s="2"/>
      <x:c r="K227" s="2"/>
      <x:c r="L227" s="2"/>
      <x:c r="M227" s="2"/>
      <x:c r="N227" s="2"/>
      <x:c r="O227" s="2"/>
      <x:c r="P227" s="2"/>
      <x:c r="Q227" s="2"/>
      <x:c r="R227" s="2"/>
      <x:c r="S227" s="2"/>
      <x:c r="T227" s="2"/>
      <x:c r="U227" s="2"/>
      <x:c r="V227" s="2"/>
      <x:c r="W227" s="2"/>
      <x:c r="X227" s="2"/>
      <x:c r="Y227" s="2"/>
      <x:c r="Z227" s="2"/>
      <x:c r="AA227" s="2"/>
      <x:c r="AB227" s="2"/>
      <x:c r="AC227" s="2"/>
      <x:c r="AD227" s="2"/>
    </x:row>
    <x:row r="228" ht="22" customHeight="1">
      <x:c r="A228" s="1"/>
      <x:c r="B228" s="1"/>
      <x:c r="C228" s="2"/>
      <x:c r="D228" s="2"/>
      <x:c r="E228" s="2"/>
      <x:c r="F228" s="2"/>
      <x:c r="G228" s="2"/>
      <x:c r="H228" s="2"/>
      <x:c r="I228" s="2"/>
      <x:c r="J228" s="2"/>
      <x:c r="K228" s="2"/>
      <x:c r="L228" s="2"/>
      <x:c r="M228" s="2"/>
      <x:c r="N228" s="2"/>
      <x:c r="O228" s="2"/>
      <x:c r="P228" s="2"/>
      <x:c r="Q228" s="2"/>
      <x:c r="R228" s="2"/>
      <x:c r="S228" s="2"/>
      <x:c r="T228" s="2"/>
      <x:c r="U228" s="2"/>
      <x:c r="V228" s="2"/>
      <x:c r="W228" s="2"/>
      <x:c r="X228" s="2"/>
      <x:c r="Y228" s="2"/>
      <x:c r="Z228" s="2"/>
      <x:c r="AA228" s="2"/>
      <x:c r="AB228" s="2"/>
      <x:c r="AC228" s="2"/>
      <x:c r="AD228" s="2"/>
    </x:row>
    <x:row r="229" ht="22" customHeight="1">
      <x:c r="A229" s="1"/>
      <x:c r="B229" s="1"/>
      <x:c r="C229" s="2"/>
      <x:c r="D229" s="2"/>
      <x:c r="E229" s="2"/>
      <x:c r="F229" s="2"/>
      <x:c r="G229" s="2"/>
      <x:c r="H229" s="2"/>
      <x:c r="I229" s="2"/>
      <x:c r="J229" s="2"/>
      <x:c r="K229" s="2"/>
      <x:c r="L229" s="2"/>
      <x:c r="M229" s="2"/>
      <x:c r="N229" s="2"/>
      <x:c r="O229" s="2"/>
      <x:c r="P229" s="2"/>
      <x:c r="Q229" s="2"/>
      <x:c r="R229" s="2"/>
      <x:c r="S229" s="2"/>
      <x:c r="T229" s="2"/>
      <x:c r="U229" s="2"/>
      <x:c r="V229" s="2"/>
      <x:c r="W229" s="2"/>
      <x:c r="X229" s="2"/>
      <x:c r="Y229" s="2"/>
      <x:c r="Z229" s="2"/>
      <x:c r="AA229" s="2"/>
      <x:c r="AB229" s="2"/>
      <x:c r="AC229" s="2"/>
      <x:c r="AD229" s="2"/>
    </x:row>
    <x:row r="230" ht="22" customHeight="1">
      <x:c r="A230" s="1"/>
      <x:c r="B230" s="1"/>
      <x:c r="C230" s="2"/>
      <x:c r="D230" s="2"/>
      <x:c r="E230" s="2"/>
      <x:c r="F230" s="2"/>
      <x:c r="G230" s="2"/>
      <x:c r="H230" s="2"/>
      <x:c r="I230" s="2"/>
      <x:c r="J230" s="2"/>
      <x:c r="K230" s="2"/>
      <x:c r="L230" s="2"/>
      <x:c r="M230" s="2"/>
      <x:c r="N230" s="2"/>
      <x:c r="O230" s="2"/>
      <x:c r="P230" s="2"/>
      <x:c r="Q230" s="2"/>
      <x:c r="R230" s="2"/>
      <x:c r="S230" s="2"/>
      <x:c r="T230" s="2"/>
      <x:c r="U230" s="2"/>
      <x:c r="V230" s="2"/>
      <x:c r="W230" s="2"/>
      <x:c r="X230" s="2"/>
      <x:c r="Y230" s="2"/>
      <x:c r="Z230" s="2"/>
      <x:c r="AA230" s="2"/>
      <x:c r="AB230" s="2"/>
      <x:c r="AC230" s="2"/>
      <x:c r="AD230" s="2"/>
    </x:row>
  </x:sheetData>
  <x:pageMargins left="0.7" right="0.7" top="0.75" bottom="0.75" header="0.3" footer="0.3"/>
  <x:tableParts count="1">
    <x:tablePart xmlns:r="http://schemas.openxmlformats.org/officeDocument/2006/relationships" r:id="Rda9cb7272abf4626"/>
  </x:tableParts>
</x:worksheet>
</file>

<file path=xl/worksheets/sheet6.xml><?xml version="1.0" encoding="utf-8"?>
<x:worksheet xmlns:x="http://schemas.openxmlformats.org/spreadsheetml/2006/main">
  <x:sheetPr>
    <x:tabColor rgb="FFCEC9BC"/>
  </x:sheetPr>
  <x:sheetViews>
    <x:sheetView showGridLines="0" workbookViewId="0"/>
  </x:sheetViews>
  <x:sheetFormatPr defaultRowHeight="15"/>
  <x:cols>
    <x:col min="1" max="1" width="2.5" hidden="0" customWidth="1"/>
    <x:col min="2" max="2" width="2.5" hidden="0" customWidth="1"/>
    <x:col min="3" max="3" width="32"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ht="22" customHeight="1">
      <x:c r="A1" s="1"/>
      <x:c r="B1" s="1"/>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row>
    <x:row r="2" ht="22" customHeight="1">
      <x:c r="A2" s="1"/>
      <x:c r="B2" s="1"/>
      <x:c r="C2" s="3" t="str">
        <x:v>How to use the value bridge</x:v>
      </x:c>
      <x:c r="D2" s="2"/>
      <x:c r="E2" s="2"/>
      <x:c r="F2" s="2"/>
      <x:c r="G2" s="2"/>
      <x:c r="H2" s="2"/>
      <x:c r="I2" s="2"/>
      <x:c r="J2" s="2"/>
      <x:c r="K2" s="2"/>
      <x:c r="L2" s="2"/>
      <x:c r="M2" s="2"/>
      <x:c r="N2" s="2"/>
      <x:c r="O2" s="2"/>
      <x:c r="P2" s="2"/>
      <x:c r="Q2" s="2"/>
      <x:c r="R2" s="2"/>
      <x:c r="S2" s="2"/>
      <x:c r="T2" s="2"/>
      <x:c r="U2" s="2"/>
      <x:c r="V2" s="2"/>
      <x:c r="W2" s="2"/>
      <x:c r="X2" s="2"/>
      <x:c r="Y2" s="2"/>
      <x:c r="Z2" s="2"/>
      <x:c r="AA2" s="2"/>
      <x:c r="AB2" s="2"/>
      <x:c r="AC2" s="2"/>
      <x:c r="AD2" s="2"/>
    </x:row>
    <x:row r="3" ht="22" customHeight="1">
      <x:c r="A3" s="1"/>
      <x:c r="B3" s="1"/>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row>
    <x:row r="4" ht="22" customHeight="1">
      <x:c r="A4" s="1"/>
      <x:c r="B4" s="1"/>
      <x:c r="C4" s="2"/>
      <x:c r="D4" s="2"/>
      <x:c r="E4" s="2"/>
      <x:c r="F4" s="2"/>
      <x:c r="G4" s="2" t="str">
        <x:v>Case selected</x:v>
      </x:c>
      <x:c r="H4" s="7" t="str">
        <x:f>'Dashboard'!H4</x:f>
        <x:v>Base</x:v>
      </x:c>
      <x:c r="I4" s="2"/>
      <x:c r="J4" s="2"/>
      <x:c r="K4" s="2"/>
      <x:c r="L4" s="2"/>
      <x:c r="M4" s="2"/>
      <x:c r="N4" s="2"/>
      <x:c r="O4" s="2"/>
      <x:c r="P4" s="2"/>
      <x:c r="Q4" s="2"/>
      <x:c r="R4" s="2"/>
      <x:c r="S4" s="2"/>
      <x:c r="T4" s="2"/>
      <x:c r="U4" s="2"/>
      <x:c r="V4" s="2"/>
      <x:c r="W4" s="2"/>
      <x:c r="X4" s="2"/>
      <x:c r="Y4" s="2"/>
      <x:c r="Z4" s="2"/>
      <x:c r="AA4" s="2"/>
      <x:c r="AB4" s="2"/>
      <x:c r="AC4" s="2"/>
      <x:c r="AD4" s="2"/>
    </x:row>
    <x:row r="5" ht="22" customHeight="1">
      <x:c r="A5" s="1"/>
      <x:c r="B5" s="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row>
    <x:row r="6" ht="22" customHeight="1">
      <x:c r="A6" s="1"/>
      <x:c r="B6" s="1"/>
      <x:c r="C6" s="2"/>
      <x:c r="D6" s="2"/>
      <x:c r="E6" s="2"/>
      <x:c r="F6" s="2"/>
      <x:c r="G6" s="2"/>
      <x:c r="H6" s="2"/>
      <x:c r="I6" s="2"/>
      <x:c r="J6" s="2"/>
      <x:c r="K6" s="2"/>
      <x:c r="L6" s="2"/>
      <x:c r="M6" s="2"/>
      <x:c r="N6" s="2"/>
      <x:c r="O6" s="2"/>
      <x:c r="P6" s="2"/>
      <x:c r="Q6" s="2"/>
      <x:c r="R6" s="2"/>
      <x:c r="S6" s="2"/>
      <x:c r="T6" s="2"/>
      <x:c r="U6" s="2"/>
      <x:c r="V6" s="2"/>
      <x:c r="W6" s="2"/>
      <x:c r="X6" s="2"/>
      <x:c r="Y6" s="2"/>
      <x:c r="Z6" s="2"/>
      <x:c r="AA6" s="2"/>
      <x:c r="AB6" s="2"/>
      <x:c r="AC6" s="2"/>
      <x:c r="AD6" s="2"/>
    </x:row>
    <x:row r="7" ht="24" customHeight="1">
      <x:c r="A7" s="1"/>
      <x:c r="B7" s="1"/>
      <x:c r="C7" s="45" t="str">
        <x:v>The decision</x:v>
      </x:c>
      <x:c r="D7" s="13" t="str">
        <x:v>Separate standalone value from the cash the buyer can create. Establish a private maximum price before negotiations change the standard.</x:v>
      </x:c>
      <x:c r="E7" s="13"/>
      <x:c r="F7" s="13"/>
      <x:c r="G7" s="13"/>
      <x:c r="H7" s="13"/>
      <x:c r="I7" s="13"/>
      <x:c r="J7" s="13"/>
      <x:c r="K7" s="2"/>
      <x:c r="L7" s="2"/>
      <x:c r="M7" s="2"/>
      <x:c r="N7" s="2"/>
      <x:c r="O7" s="2"/>
      <x:c r="P7" s="2"/>
      <x:c r="Q7" s="2"/>
      <x:c r="R7" s="2"/>
      <x:c r="S7" s="2"/>
      <x:c r="T7" s="2"/>
      <x:c r="U7" s="2"/>
      <x:c r="V7" s="2"/>
      <x:c r="W7" s="2"/>
      <x:c r="X7" s="2"/>
      <x:c r="Y7" s="2"/>
      <x:c r="Z7" s="2"/>
      <x:c r="AA7" s="2"/>
      <x:c r="AB7" s="2"/>
      <x:c r="AC7" s="2"/>
      <x:c r="AD7" s="2"/>
    </x:row>
    <x:row r="8" ht="24" customHeight="1">
      <x:c r="A8" s="1"/>
      <x:c r="B8" s="1"/>
      <x:c r="C8" s="13"/>
      <x:c r="D8" s="13"/>
      <x:c r="E8" s="13"/>
      <x:c r="F8" s="13"/>
      <x:c r="G8" s="13"/>
      <x:c r="H8" s="13"/>
      <x:c r="I8" s="13"/>
      <x:c r="J8" s="13"/>
      <x:c r="K8" s="2"/>
      <x:c r="L8" s="2"/>
      <x:c r="M8" s="2"/>
      <x:c r="N8" s="2"/>
      <x:c r="O8" s="2"/>
      <x:c r="P8" s="2"/>
      <x:c r="Q8" s="2"/>
      <x:c r="R8" s="2"/>
      <x:c r="S8" s="2"/>
      <x:c r="T8" s="2"/>
      <x:c r="U8" s="2"/>
      <x:c r="V8" s="2"/>
      <x:c r="W8" s="2"/>
      <x:c r="X8" s="2"/>
      <x:c r="Y8" s="2"/>
      <x:c r="Z8" s="2"/>
      <x:c r="AA8" s="2"/>
      <x:c r="AB8" s="2"/>
      <x:c r="AC8" s="2"/>
      <x:c r="AD8" s="2"/>
    </x:row>
    <x:row r="9" ht="22" customHeight="1">
      <x:c r="A9" s="1"/>
      <x:c r="B9" s="1"/>
      <x:c r="C9" s="2"/>
      <x:c r="D9" s="2"/>
      <x:c r="E9" s="2"/>
      <x:c r="F9" s="2"/>
      <x:c r="G9" s="2"/>
      <x:c r="H9" s="2"/>
      <x:c r="I9" s="2"/>
      <x:c r="J9" s="2"/>
      <x:c r="K9" s="2"/>
      <x:c r="L9" s="2"/>
      <x:c r="M9" s="2"/>
      <x:c r="N9" s="2"/>
      <x:c r="O9" s="2"/>
      <x:c r="P9" s="2"/>
      <x:c r="Q9" s="2"/>
      <x:c r="R9" s="2"/>
      <x:c r="S9" s="2"/>
      <x:c r="T9" s="2"/>
      <x:c r="U9" s="2"/>
      <x:c r="V9" s="2"/>
      <x:c r="W9" s="2"/>
      <x:c r="X9" s="2"/>
      <x:c r="Y9" s="2"/>
      <x:c r="Z9" s="2"/>
      <x:c r="AA9" s="2"/>
      <x:c r="AB9" s="2"/>
      <x:c r="AC9" s="2"/>
      <x:c r="AD9" s="2"/>
    </x:row>
    <x:row r="10" ht="24" customHeight="1">
      <x:c r="A10" s="1"/>
      <x:c r="B10" s="1"/>
      <x:c r="C10" s="45" t="str">
        <x:v>Start with three initiatives</x:v>
      </x:c>
      <x:c r="D10" s="13" t="str">
        <x:v>Replace the examples with your largest cost saving, revenue opportunity and integration risk. Keep unused slots set to No. Never delete or rename S01–S10.</x:v>
      </x:c>
      <x:c r="E10" s="13"/>
      <x:c r="F10" s="13"/>
      <x:c r="G10" s="13"/>
      <x:c r="H10" s="13"/>
      <x:c r="I10" s="13"/>
      <x:c r="J10" s="13"/>
      <x:c r="K10" s="2"/>
      <x:c r="L10" s="2"/>
      <x:c r="M10" s="2"/>
      <x:c r="N10" s="2"/>
      <x:c r="O10" s="2"/>
      <x:c r="P10" s="2"/>
      <x:c r="Q10" s="2"/>
      <x:c r="R10" s="2"/>
      <x:c r="S10" s="2"/>
      <x:c r="T10" s="2"/>
      <x:c r="U10" s="2"/>
      <x:c r="V10" s="2"/>
      <x:c r="W10" s="2"/>
      <x:c r="X10" s="2"/>
      <x:c r="Y10" s="2"/>
      <x:c r="Z10" s="2"/>
      <x:c r="AA10" s="2"/>
      <x:c r="AB10" s="2"/>
      <x:c r="AC10" s="2"/>
      <x:c r="AD10" s="2"/>
    </x:row>
    <x:row r="11" ht="24" customHeight="1">
      <x:c r="A11" s="1"/>
      <x:c r="B11" s="1"/>
      <x:c r="C11" s="13"/>
      <x:c r="D11" s="13"/>
      <x:c r="E11" s="13"/>
      <x:c r="F11" s="13"/>
      <x:c r="G11" s="13"/>
      <x:c r="H11" s="13"/>
      <x:c r="I11" s="13"/>
      <x:c r="J11" s="13"/>
      <x:c r="K11" s="2"/>
      <x:c r="L11" s="2"/>
      <x:c r="M11" s="2"/>
      <x:c r="N11" s="2"/>
      <x:c r="O11" s="2"/>
      <x:c r="P11" s="2"/>
      <x:c r="Q11" s="2"/>
      <x:c r="R11" s="2"/>
      <x:c r="S11" s="2"/>
      <x:c r="T11" s="2"/>
      <x:c r="U11" s="2"/>
      <x:c r="V11" s="2"/>
      <x:c r="W11" s="2"/>
      <x:c r="X11" s="2"/>
      <x:c r="Y11" s="2"/>
      <x:c r="Z11" s="2"/>
      <x:c r="AA11" s="2"/>
      <x:c r="AB11" s="2"/>
      <x:c r="AC11" s="2"/>
      <x:c r="AD11" s="2"/>
    </x:row>
    <x:row r="12" ht="22" customHeight="1">
      <x:c r="A12" s="1"/>
      <x:c r="B12" s="1"/>
      <x:c r="C12" s="2"/>
      <x:c r="D12" s="2"/>
      <x:c r="E12" s="2"/>
      <x:c r="F12" s="2"/>
      <x:c r="G12" s="2"/>
      <x:c r="H12" s="2"/>
      <x:c r="I12" s="2"/>
      <x:c r="J12" s="2"/>
      <x:c r="K12" s="2"/>
      <x:c r="L12" s="2"/>
      <x:c r="M12" s="2"/>
      <x:c r="N12" s="2"/>
      <x:c r="O12" s="2"/>
      <x:c r="P12" s="2"/>
      <x:c r="Q12" s="2"/>
      <x:c r="R12" s="2"/>
      <x:c r="S12" s="2"/>
      <x:c r="T12" s="2"/>
      <x:c r="U12" s="2"/>
      <x:c r="V12" s="2"/>
      <x:c r="W12" s="2"/>
      <x:c r="X12" s="2"/>
      <x:c r="Y12" s="2"/>
      <x:c r="Z12" s="2"/>
      <x:c r="AA12" s="2"/>
      <x:c r="AB12" s="2"/>
      <x:c r="AC12" s="2"/>
      <x:c r="AD12" s="2"/>
    </x:row>
    <x:row r="13" ht="24" customHeight="1">
      <x:c r="A13" s="1"/>
      <x:c r="B13" s="1"/>
      <x:c r="C13" s="45" t="str">
        <x:v>Required information</x:v>
      </x:c>
      <x:c r="D13" s="13" t="str">
        <x:v>Annual revenue and contribution margin, cost savings, recurring dis-synergies, implementation cost, capital, timing, probability and tax assumptions. Each included initiative needs an owner, action, workflow, evidence and a visible finding.</x:v>
      </x:c>
      <x:c r="E13" s="13"/>
      <x:c r="F13" s="13"/>
      <x:c r="G13" s="13"/>
      <x:c r="H13" s="13"/>
      <x:c r="I13" s="13"/>
      <x:c r="J13" s="13"/>
      <x:c r="K13" s="2"/>
      <x:c r="L13" s="2"/>
      <x:c r="M13" s="2"/>
      <x:c r="N13" s="2"/>
      <x:c r="O13" s="2"/>
      <x:c r="P13" s="2"/>
      <x:c r="Q13" s="2"/>
      <x:c r="R13" s="2"/>
      <x:c r="S13" s="2"/>
      <x:c r="T13" s="2"/>
      <x:c r="U13" s="2"/>
      <x:c r="V13" s="2"/>
      <x:c r="W13" s="2"/>
      <x:c r="X13" s="2"/>
      <x:c r="Y13" s="2"/>
      <x:c r="Z13" s="2"/>
      <x:c r="AA13" s="2"/>
      <x:c r="AB13" s="2"/>
      <x:c r="AC13" s="2"/>
      <x:c r="AD13" s="2"/>
    </x:row>
    <x:row r="14" ht="24" customHeight="1">
      <x:c r="A14" s="1"/>
      <x:c r="B14" s="1"/>
      <x:c r="C14" s="13"/>
      <x:c r="D14" s="13"/>
      <x:c r="E14" s="13"/>
      <x:c r="F14" s="13"/>
      <x:c r="G14" s="13"/>
      <x:c r="H14" s="13"/>
      <x:c r="I14" s="13"/>
      <x:c r="J14" s="13"/>
      <x:c r="K14" s="2"/>
      <x:c r="L14" s="2"/>
      <x:c r="M14" s="2"/>
      <x:c r="N14" s="2"/>
      <x:c r="O14" s="2"/>
      <x:c r="P14" s="2"/>
      <x:c r="Q14" s="2"/>
      <x:c r="R14" s="2"/>
      <x:c r="S14" s="2"/>
      <x:c r="T14" s="2"/>
      <x:c r="U14" s="2"/>
      <x:c r="V14" s="2"/>
      <x:c r="W14" s="2"/>
      <x:c r="X14" s="2"/>
      <x:c r="Y14" s="2"/>
      <x:c r="Z14" s="2"/>
      <x:c r="AA14" s="2"/>
      <x:c r="AB14" s="2"/>
      <x:c r="AC14" s="2"/>
      <x:c r="AD14" s="2"/>
    </x:row>
    <x:row r="15" ht="22" customHeight="1">
      <x:c r="A15" s="1"/>
      <x:c r="B15" s="1"/>
      <x:c r="C15" s="2"/>
      <x:c r="D15" s="2"/>
      <x:c r="E15" s="2"/>
      <x:c r="F15" s="2"/>
      <x:c r="G15" s="2"/>
      <x:c r="H15" s="2"/>
      <x:c r="I15" s="2"/>
      <x:c r="J15" s="2"/>
      <x:c r="K15" s="2"/>
      <x:c r="L15" s="2"/>
      <x:c r="M15" s="2"/>
      <x:c r="N15" s="2"/>
      <x:c r="O15" s="2"/>
      <x:c r="P15" s="2"/>
      <x:c r="Q15" s="2"/>
      <x:c r="R15" s="2"/>
      <x:c r="S15" s="2"/>
      <x:c r="T15" s="2"/>
      <x:c r="U15" s="2"/>
      <x:c r="V15" s="2"/>
      <x:c r="W15" s="2"/>
      <x:c r="X15" s="2"/>
      <x:c r="Y15" s="2"/>
      <x:c r="Z15" s="2"/>
      <x:c r="AA15" s="2"/>
      <x:c r="AB15" s="2"/>
      <x:c r="AC15" s="2"/>
      <x:c r="AD15" s="2"/>
    </x:row>
    <x:row r="16" ht="24" customHeight="1">
      <x:c r="A16" s="1"/>
      <x:c r="B16" s="1"/>
      <x:c r="C16" s="45" t="str">
        <x:v>Unknowns are findings</x:v>
      </x:c>
      <x:c r="D16" s="13" t="str">
        <x:v>Blank or invalid economic inputs withhold the aggregate cash forecast and price outputs. An explicit zero is accepted. Open findings remain visible even after numbers are entered. Enter None only when the operating owner has resolved the finding.</x:v>
      </x:c>
      <x:c r="E16" s="13"/>
      <x:c r="F16" s="13"/>
      <x:c r="G16" s="13"/>
      <x:c r="H16" s="13"/>
      <x:c r="I16" s="13"/>
      <x:c r="J16" s="13"/>
      <x:c r="K16" s="2"/>
      <x:c r="L16" s="2"/>
      <x:c r="M16" s="2"/>
      <x:c r="N16" s="2"/>
      <x:c r="O16" s="2"/>
      <x:c r="P16" s="2"/>
      <x:c r="Q16" s="2"/>
      <x:c r="R16" s="2"/>
      <x:c r="S16" s="2"/>
      <x:c r="T16" s="2"/>
      <x:c r="U16" s="2"/>
      <x:c r="V16" s="2"/>
      <x:c r="W16" s="2"/>
      <x:c r="X16" s="2"/>
      <x:c r="Y16" s="2"/>
      <x:c r="Z16" s="2"/>
      <x:c r="AA16" s="2"/>
      <x:c r="AB16" s="2"/>
      <x:c r="AC16" s="2"/>
      <x:c r="AD16" s="2"/>
    </x:row>
    <x:row r="17" ht="24" customHeight="1">
      <x:c r="A17" s="1"/>
      <x:c r="B17" s="1"/>
      <x:c r="C17" s="13"/>
      <x:c r="D17" s="13"/>
      <x:c r="E17" s="13"/>
      <x:c r="F17" s="13"/>
      <x:c r="G17" s="13"/>
      <x:c r="H17" s="13"/>
      <x:c r="I17" s="13"/>
      <x:c r="J17" s="13"/>
      <x:c r="K17" s="2"/>
      <x:c r="L17" s="2"/>
      <x:c r="M17" s="2"/>
      <x:c r="N17" s="2"/>
      <x:c r="O17" s="2"/>
      <x:c r="P17" s="2"/>
      <x:c r="Q17" s="2"/>
      <x:c r="R17" s="2"/>
      <x:c r="S17" s="2"/>
      <x:c r="T17" s="2"/>
      <x:c r="U17" s="2"/>
      <x:c r="V17" s="2"/>
      <x:c r="W17" s="2"/>
      <x:c r="X17" s="2"/>
      <x:c r="Y17" s="2"/>
      <x:c r="Z17" s="2"/>
      <x:c r="AA17" s="2"/>
      <x:c r="AB17" s="2"/>
      <x:c r="AC17" s="2"/>
      <x:c r="AD17" s="2"/>
    </x:row>
    <x:row r="18" ht="22" customHeight="1">
      <x:c r="A18" s="1"/>
      <x:c r="B18" s="1"/>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row>
    <x:row r="19" ht="24" customHeight="1">
      <x:c r="A19" s="1"/>
      <x:c r="B19" s="1"/>
      <x:c r="C19" s="45" t="str">
        <x:v>Gross and risk-adjusted synergy</x:v>
      </x:c>
      <x:c r="D19" s="13" t="str">
        <x:v>Gross synergy is incremental contribution profit plus cost savings after the timing ramp. Risk-adjusted synergy applies the benefit probability and active scenario multiplier. Revenue is converted using contribution margin before it enters value.</x:v>
      </x:c>
      <x:c r="E19" s="13"/>
      <x:c r="F19" s="13"/>
      <x:c r="G19" s="13"/>
      <x:c r="H19" s="13"/>
      <x:c r="I19" s="13"/>
      <x:c r="J19" s="13"/>
      <x:c r="K19" s="2"/>
      <x:c r="L19" s="2"/>
      <x:c r="M19" s="2"/>
      <x:c r="N19" s="2"/>
      <x:c r="O19" s="2"/>
      <x:c r="P19" s="2"/>
      <x:c r="Q19" s="2"/>
      <x:c r="R19" s="2"/>
      <x:c r="S19" s="2"/>
      <x:c r="T19" s="2"/>
      <x:c r="U19" s="2"/>
      <x:c r="V19" s="2"/>
      <x:c r="W19" s="2"/>
      <x:c r="X19" s="2"/>
      <x:c r="Y19" s="2"/>
      <x:c r="Z19" s="2"/>
      <x:c r="AA19" s="2"/>
      <x:c r="AB19" s="2"/>
      <x:c r="AC19" s="2"/>
      <x:c r="AD19" s="2"/>
    </x:row>
    <x:row r="20" ht="24" customHeight="1">
      <x:c r="A20" s="1"/>
      <x:c r="B20" s="1"/>
      <x:c r="C20" s="13"/>
      <x:c r="D20" s="13"/>
      <x:c r="E20" s="13"/>
      <x:c r="F20" s="13"/>
      <x:c r="G20" s="13"/>
      <x:c r="H20" s="13"/>
      <x:c r="I20" s="13"/>
      <x:c r="J20" s="13"/>
      <x:c r="K20" s="2"/>
      <x:c r="L20" s="2"/>
      <x:c r="M20" s="2"/>
      <x:c r="N20" s="2"/>
      <x:c r="O20" s="2"/>
      <x:c r="P20" s="2"/>
      <x:c r="Q20" s="2"/>
      <x:c r="R20" s="2"/>
      <x:c r="S20" s="2"/>
      <x:c r="T20" s="2"/>
      <x:c r="U20" s="2"/>
      <x:c r="V20" s="2"/>
      <x:c r="W20" s="2"/>
      <x:c r="X20" s="2"/>
      <x:c r="Y20" s="2"/>
      <x:c r="Z20" s="2"/>
      <x:c r="AA20" s="2"/>
      <x:c r="AB20" s="2"/>
      <x:c r="AC20" s="2"/>
      <x:c r="AD20" s="2"/>
    </x:row>
    <x:row r="21" ht="22" customHeight="1">
      <x:c r="A21" s="1"/>
      <x:c r="B21" s="1"/>
      <x:c r="C21" s="2"/>
      <x:c r="D21" s="2"/>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row>
    <x:row r="22" ht="24" customHeight="1">
      <x:c r="A22" s="1"/>
      <x:c r="B22" s="1"/>
      <x:c r="C22" s="45" t="str">
        <x:v>Timing</x:v>
      </x:c>
      <x:c r="D22" s="13" t="str">
        <x:v>Start month 1 is close. Benefits rise linearly over Ramp months. Annual capture is the exact area under that continuous ramp during each 12-month period. A zero ramp starts at full run rate. Downside delay uses the At close input.</x:v>
      </x:c>
      <x:c r="E22" s="13"/>
      <x:c r="F22" s="13"/>
      <x:c r="G22" s="13"/>
      <x:c r="H22" s="13"/>
      <x:c r="I22" s="13"/>
      <x:c r="J22" s="13"/>
      <x:c r="K22" s="2"/>
      <x:c r="L22" s="2"/>
      <x:c r="M22" s="2"/>
      <x:c r="N22" s="2"/>
      <x:c r="O22" s="2"/>
      <x:c r="P22" s="2"/>
      <x:c r="Q22" s="2"/>
      <x:c r="R22" s="2"/>
      <x:c r="S22" s="2"/>
      <x:c r="T22" s="2"/>
      <x:c r="U22" s="2"/>
      <x:c r="V22" s="2"/>
      <x:c r="W22" s="2"/>
      <x:c r="X22" s="2"/>
      <x:c r="Y22" s="2"/>
      <x:c r="Z22" s="2"/>
      <x:c r="AA22" s="2"/>
      <x:c r="AB22" s="2"/>
      <x:c r="AC22" s="2"/>
      <x:c r="AD22" s="2"/>
    </x:row>
    <x:row r="23" ht="24" customHeight="1">
      <x:c r="A23" s="1"/>
      <x:c r="B23" s="1"/>
      <x:c r="C23" s="13"/>
      <x:c r="D23" s="13"/>
      <x:c r="E23" s="13"/>
      <x:c r="F23" s="13"/>
      <x:c r="G23" s="13"/>
      <x:c r="H23" s="13"/>
      <x:c r="I23" s="13"/>
      <x:c r="J23" s="13"/>
      <x:c r="K23" s="2"/>
      <x:c r="L23" s="2"/>
      <x:c r="M23" s="2"/>
      <x:c r="N23" s="2"/>
      <x:c r="O23" s="2"/>
      <x:c r="P23" s="2"/>
      <x:c r="Q23" s="2"/>
      <x:c r="R23" s="2"/>
      <x:c r="S23" s="2"/>
      <x:c r="T23" s="2"/>
      <x:c r="U23" s="2"/>
      <x:c r="V23" s="2"/>
      <x:c r="W23" s="2"/>
      <x:c r="X23" s="2"/>
      <x:c r="Y23" s="2"/>
      <x:c r="Z23" s="2"/>
      <x:c r="AA23" s="2"/>
      <x:c r="AB23" s="2"/>
      <x:c r="AC23" s="2"/>
      <x:c r="AD23" s="2"/>
    </x:row>
    <x:row r="24" ht="22" customHeight="1">
      <x:c r="A24" s="1"/>
      <x:c r="B24" s="1"/>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row>
    <x:row r="25" ht="24" customHeight="1">
      <x:c r="A25" s="1"/>
      <x:c r="B25" s="1"/>
      <x:c r="C25" s="45" t="str">
        <x:v>Dis-synergies and required spend</x:v>
      </x:c>
      <x:c r="D25" s="13" t="str">
        <x:v>Recurring lost profit or extra operating cost starts at close and runs through all five forecast years. Implementation, capex and incremental working capital are fully funded at close, even if the benefit fails. Do not probability-weight these commitments.</x:v>
      </x:c>
      <x:c r="E25" s="13"/>
      <x:c r="F25" s="13"/>
      <x:c r="G25" s="13"/>
      <x:c r="H25" s="13"/>
      <x:c r="I25" s="13"/>
      <x:c r="J25" s="13"/>
      <x:c r="K25" s="2"/>
      <x:c r="L25" s="2"/>
      <x:c r="M25" s="2"/>
      <x:c r="N25" s="2"/>
      <x:c r="O25" s="2"/>
      <x:c r="P25" s="2"/>
      <x:c r="Q25" s="2"/>
      <x:c r="R25" s="2"/>
      <x:c r="S25" s="2"/>
      <x:c r="T25" s="2"/>
      <x:c r="U25" s="2"/>
      <x:c r="V25" s="2"/>
      <x:c r="W25" s="2"/>
      <x:c r="X25" s="2"/>
      <x:c r="Y25" s="2"/>
      <x:c r="Z25" s="2"/>
      <x:c r="AA25" s="2"/>
      <x:c r="AB25" s="2"/>
      <x:c r="AC25" s="2"/>
      <x:c r="AD25" s="2"/>
    </x:row>
    <x:row r="26" ht="24" customHeight="1">
      <x:c r="A26" s="1"/>
      <x:c r="B26" s="1"/>
      <x:c r="C26" s="13"/>
      <x:c r="D26" s="13"/>
      <x:c r="E26" s="13"/>
      <x:c r="F26" s="13"/>
      <x:c r="G26" s="13"/>
      <x:c r="H26" s="13"/>
      <x:c r="I26" s="13"/>
      <x:c r="J26" s="13"/>
      <x:c r="K26" s="2"/>
      <x:c r="L26" s="2"/>
      <x:c r="M26" s="2"/>
      <x:c r="N26" s="2"/>
      <x:c r="O26" s="2"/>
      <x:c r="P26" s="2"/>
      <x:c r="Q26" s="2"/>
      <x:c r="R26" s="2"/>
      <x:c r="S26" s="2"/>
      <x:c r="T26" s="2"/>
      <x:c r="U26" s="2"/>
      <x:c r="V26" s="2"/>
      <x:c r="W26" s="2"/>
      <x:c r="X26" s="2"/>
      <x:c r="Y26" s="2"/>
      <x:c r="Z26" s="2"/>
      <x:c r="AA26" s="2"/>
      <x:c r="AB26" s="2"/>
      <x:c r="AC26" s="2"/>
      <x:c r="AD26" s="2"/>
    </x:row>
    <x:row r="27" ht="22" customHeight="1">
      <x:c r="A27" s="1"/>
      <x:c r="B27" s="1"/>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row>
    <x:row r="28" ht="24" customHeight="1">
      <x:c r="A28" s="1"/>
      <x:c r="B28" s="1"/>
      <x:c r="C28" s="45" t="str">
        <x:v>Cash taxes</x:v>
      </x:c>
      <x:c r="D28" s="13" t="str">
        <x:v>Positive operating benefit pays the initiative tax rate. A loss creates a cash tax benefit only when the global usability input is 1. The same input permits the deductible portion of implementation cost to reduce tax at close. Default 0 assumes no usable immediate shield.</x:v>
      </x:c>
      <x:c r="E28" s="13"/>
      <x:c r="F28" s="13"/>
      <x:c r="G28" s="13"/>
      <x:c r="H28" s="13"/>
      <x:c r="I28" s="13"/>
      <x:c r="J28" s="13"/>
      <x:c r="K28" s="2"/>
      <x:c r="L28" s="2"/>
      <x:c r="M28" s="2"/>
      <x:c r="N28" s="2"/>
      <x:c r="O28" s="2"/>
      <x:c r="P28" s="2"/>
      <x:c r="Q28" s="2"/>
      <x:c r="R28" s="2"/>
      <x:c r="S28" s="2"/>
      <x:c r="T28" s="2"/>
      <x:c r="U28" s="2"/>
      <x:c r="V28" s="2"/>
      <x:c r="W28" s="2"/>
      <x:c r="X28" s="2"/>
      <x:c r="Y28" s="2"/>
      <x:c r="Z28" s="2"/>
      <x:c r="AA28" s="2"/>
      <x:c r="AB28" s="2"/>
      <x:c r="AC28" s="2"/>
      <x:c r="AD28" s="2"/>
    </x:row>
    <x:row r="29" ht="24" customHeight="1">
      <x:c r="A29" s="1"/>
      <x:c r="B29" s="1"/>
      <x:c r="C29" s="13"/>
      <x:c r="D29" s="13"/>
      <x:c r="E29" s="13"/>
      <x:c r="F29" s="13"/>
      <x:c r="G29" s="13"/>
      <x:c r="H29" s="13"/>
      <x:c r="I29" s="13"/>
      <x:c r="J29" s="13"/>
      <x:c r="K29" s="2"/>
      <x:c r="L29" s="2"/>
      <x:c r="M29" s="2"/>
      <x:c r="N29" s="2"/>
      <x:c r="O29" s="2"/>
      <x:c r="P29" s="2"/>
      <x:c r="Q29" s="2"/>
      <x:c r="R29" s="2"/>
      <x:c r="S29" s="2"/>
      <x:c r="T29" s="2"/>
      <x:c r="U29" s="2"/>
      <x:c r="V29" s="2"/>
      <x:c r="W29" s="2"/>
      <x:c r="X29" s="2"/>
      <x:c r="Y29" s="2"/>
      <x:c r="Z29" s="2"/>
      <x:c r="AA29" s="2"/>
      <x:c r="AB29" s="2"/>
      <x:c r="AC29" s="2"/>
      <x:c r="AD29" s="2"/>
    </x:row>
    <x:row r="30" ht="22" customHeight="1">
      <x:c r="A30" s="1"/>
      <x:c r="B30" s="1"/>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c r="AC30" s="2"/>
      <x:c r="AD30" s="2"/>
    </x:row>
    <x:row r="31" ht="24" customHeight="1">
      <x:c r="A31" s="1"/>
      <x:c r="B31" s="1"/>
      <x:c r="C31" s="45" t="str">
        <x:v>Capital and valuation</x:v>
      </x:c>
      <x:c r="D31" s="13" t="str">
        <x:v>Capex and working capital are separate cash outlays. No depreciation shield, working-capital release or terminal value is assumed. Net present value discounts Year 1–5 cash at year end and includes close cash without discount.</x:v>
      </x:c>
      <x:c r="E31" s="13"/>
      <x:c r="F31" s="13"/>
      <x:c r="G31" s="13"/>
      <x:c r="H31" s="13"/>
      <x:c r="I31" s="13"/>
      <x:c r="J31" s="13"/>
      <x:c r="K31" s="2"/>
      <x:c r="L31" s="2"/>
      <x:c r="M31" s="2"/>
      <x:c r="N31" s="2"/>
      <x:c r="O31" s="2"/>
      <x:c r="P31" s="2"/>
      <x:c r="Q31" s="2"/>
      <x:c r="R31" s="2"/>
      <x:c r="S31" s="2"/>
      <x:c r="T31" s="2"/>
      <x:c r="U31" s="2"/>
      <x:c r="V31" s="2"/>
      <x:c r="W31" s="2"/>
      <x:c r="X31" s="2"/>
      <x:c r="Y31" s="2"/>
      <x:c r="Z31" s="2"/>
      <x:c r="AA31" s="2"/>
      <x:c r="AB31" s="2"/>
      <x:c r="AC31" s="2"/>
      <x:c r="AD31" s="2"/>
    </x:row>
    <x:row r="32" ht="24" customHeight="1">
      <x:c r="A32" s="1"/>
      <x:c r="B32" s="1"/>
      <x:c r="C32" s="13"/>
      <x:c r="D32" s="13"/>
      <x:c r="E32" s="13"/>
      <x:c r="F32" s="13"/>
      <x:c r="G32" s="13"/>
      <x:c r="H32" s="13"/>
      <x:c r="I32" s="13"/>
      <x:c r="J32" s="13"/>
      <x:c r="K32" s="2"/>
      <x:c r="L32" s="2"/>
      <x:c r="M32" s="2"/>
      <x:c r="N32" s="2"/>
      <x:c r="O32" s="2"/>
      <x:c r="P32" s="2"/>
      <x:c r="Q32" s="2"/>
      <x:c r="R32" s="2"/>
      <x:c r="S32" s="2"/>
      <x:c r="T32" s="2"/>
      <x:c r="U32" s="2"/>
      <x:c r="V32" s="2"/>
      <x:c r="W32" s="2"/>
      <x:c r="X32" s="2"/>
      <x:c r="Y32" s="2"/>
      <x:c r="Z32" s="2"/>
      <x:c r="AA32" s="2"/>
      <x:c r="AB32" s="2"/>
      <x:c r="AC32" s="2"/>
      <x:c r="AD32" s="2"/>
    </x:row>
    <x:row r="33" ht="22" customHeight="1">
      <x:c r="A33" s="1"/>
      <x:c r="B33" s="1"/>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row>
    <x:row r="34" ht="24" customHeight="1">
      <x:c r="A34" s="1"/>
      <x:c r="B34" s="1"/>
      <x:c r="C34" s="45" t="str">
        <x:v>Price bridge</x:v>
      </x:c>
      <x:c r="D34" s="13" t="str">
        <x:v>Economics-supported EV equals standalone EV plus net synergy NPV. The sharing-policy offer includes all negative synergy and only the negotiated share of positive synergy. Maximum supported price is the lowest of that offer, an independent affordability limit and a private hard ceiling.</x:v>
      </x:c>
      <x:c r="E34" s="13"/>
      <x:c r="F34" s="13"/>
      <x:c r="G34" s="13"/>
      <x:c r="H34" s="13"/>
      <x:c r="I34" s="13"/>
      <x:c r="J34" s="13"/>
      <x:c r="K34" s="2"/>
      <x:c r="L34" s="2"/>
      <x:c r="M34" s="2"/>
      <x:c r="N34" s="2"/>
      <x:c r="O34" s="2"/>
      <x:c r="P34" s="2"/>
      <x:c r="Q34" s="2"/>
      <x:c r="R34" s="2"/>
      <x:c r="S34" s="2"/>
      <x:c r="T34" s="2"/>
      <x:c r="U34" s="2"/>
      <x:c r="V34" s="2"/>
      <x:c r="W34" s="2"/>
      <x:c r="X34" s="2"/>
      <x:c r="Y34" s="2"/>
      <x:c r="Z34" s="2"/>
      <x:c r="AA34" s="2"/>
      <x:c r="AB34" s="2"/>
      <x:c r="AC34" s="2"/>
      <x:c r="AD34" s="2"/>
    </x:row>
    <x:row r="35" ht="24" customHeight="1">
      <x:c r="A35" s="1"/>
      <x:c r="B35" s="1"/>
      <x:c r="C35" s="13"/>
      <x:c r="D35" s="13"/>
      <x:c r="E35" s="13"/>
      <x:c r="F35" s="13"/>
      <x:c r="G35" s="13"/>
      <x:c r="H35" s="13"/>
      <x:c r="I35" s="13"/>
      <x:c r="J35" s="13"/>
      <x:c r="K35" s="2"/>
      <x:c r="L35" s="2"/>
      <x:c r="M35" s="2"/>
      <x:c r="N35" s="2"/>
      <x:c r="O35" s="2"/>
      <x:c r="P35" s="2"/>
      <x:c r="Q35" s="2"/>
      <x:c r="R35" s="2"/>
      <x:c r="S35" s="2"/>
      <x:c r="T35" s="2"/>
      <x:c r="U35" s="2"/>
      <x:c r="V35" s="2"/>
      <x:c r="W35" s="2"/>
      <x:c r="X35" s="2"/>
      <x:c r="Y35" s="2"/>
      <x:c r="Z35" s="2"/>
      <x:c r="AA35" s="2"/>
      <x:c r="AB35" s="2"/>
      <x:c r="AC35" s="2"/>
      <x:c r="AD35" s="2"/>
    </x:row>
    <x:row r="36" ht="22" customHeight="1">
      <x:c r="A36" s="1"/>
      <x:c r="B36" s="1"/>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row>
    <x:row r="37" ht="24" customHeight="1">
      <x:c r="A37" s="1"/>
      <x:c r="B37" s="1"/>
      <x:c r="C37" s="45" t="str">
        <x:v>What the number does not establish</x:v>
      </x:c>
      <x:c r="D37" s="13" t="str">
        <x:v>This is an incremental synergy model. It does not calculate debt service, lender capacity, standalone operating downside, equity value, or a formal valuation. Determine financing and downside survivability before entering the private ceiling.</x:v>
      </x:c>
      <x:c r="E37" s="13"/>
      <x:c r="F37" s="13"/>
      <x:c r="G37" s="13"/>
      <x:c r="H37" s="13"/>
      <x:c r="I37" s="13"/>
      <x:c r="J37" s="13"/>
      <x:c r="K37" s="2"/>
      <x:c r="L37" s="2"/>
      <x:c r="M37" s="2"/>
      <x:c r="N37" s="2"/>
      <x:c r="O37" s="2"/>
      <x:c r="P37" s="2"/>
      <x:c r="Q37" s="2"/>
      <x:c r="R37" s="2"/>
      <x:c r="S37" s="2"/>
      <x:c r="T37" s="2"/>
      <x:c r="U37" s="2"/>
      <x:c r="V37" s="2"/>
      <x:c r="W37" s="2"/>
      <x:c r="X37" s="2"/>
      <x:c r="Y37" s="2"/>
      <x:c r="Z37" s="2"/>
      <x:c r="AA37" s="2"/>
      <x:c r="AB37" s="2"/>
      <x:c r="AC37" s="2"/>
      <x:c r="AD37" s="2"/>
    </x:row>
    <x:row r="38" ht="24" customHeight="1">
      <x:c r="A38" s="1"/>
      <x:c r="B38" s="1"/>
      <x:c r="C38" s="13"/>
      <x:c r="D38" s="13"/>
      <x:c r="E38" s="13"/>
      <x:c r="F38" s="13"/>
      <x:c r="G38" s="13"/>
      <x:c r="H38" s="13"/>
      <x:c r="I38" s="13"/>
      <x:c r="J38" s="13"/>
      <x:c r="K38" s="2"/>
      <x:c r="L38" s="2"/>
      <x:c r="M38" s="2"/>
      <x:c r="N38" s="2"/>
      <x:c r="O38" s="2"/>
      <x:c r="P38" s="2"/>
      <x:c r="Q38" s="2"/>
      <x:c r="R38" s="2"/>
      <x:c r="S38" s="2"/>
      <x:c r="T38" s="2"/>
      <x:c r="U38" s="2"/>
      <x:c r="V38" s="2"/>
      <x:c r="W38" s="2"/>
      <x:c r="X38" s="2"/>
      <x:c r="Y38" s="2"/>
      <x:c r="Z38" s="2"/>
      <x:c r="AA38" s="2"/>
      <x:c r="AB38" s="2"/>
      <x:c r="AC38" s="2"/>
      <x:c r="AD38" s="2"/>
    </x:row>
    <x:row r="39" ht="22" customHeight="1">
      <x:c r="A39" s="1"/>
      <x:c r="B39" s="1"/>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c r="AC39" s="2"/>
      <x:c r="AD39" s="2"/>
    </x:row>
    <x:row r="40" ht="24" customHeight="1">
      <x:c r="A40" s="1"/>
      <x:c r="B40" s="1"/>
      <x:c r="C40" s="45" t="str">
        <x:v>Scenario and sensitivity</x:v>
      </x:c>
      <x:c r="D40" s="13" t="str">
        <x:v>One Base / Downside selector changes the same forecast. The sensitivity grid rediscounts that active forecast at five rates and applies five seller shares. It does not change operations or apply the private affordability cap.</x:v>
      </x:c>
      <x:c r="E40" s="13"/>
      <x:c r="F40" s="13"/>
      <x:c r="G40" s="13"/>
      <x:c r="H40" s="13"/>
      <x:c r="I40" s="13"/>
      <x:c r="J40" s="13"/>
      <x:c r="K40" s="2"/>
      <x:c r="L40" s="2"/>
      <x:c r="M40" s="2"/>
      <x:c r="N40" s="2"/>
      <x:c r="O40" s="2"/>
      <x:c r="P40" s="2"/>
      <x:c r="Q40" s="2"/>
      <x:c r="R40" s="2"/>
      <x:c r="S40" s="2"/>
      <x:c r="T40" s="2"/>
      <x:c r="U40" s="2"/>
      <x:c r="V40" s="2"/>
      <x:c r="W40" s="2"/>
      <x:c r="X40" s="2"/>
      <x:c r="Y40" s="2"/>
      <x:c r="Z40" s="2"/>
      <x:c r="AA40" s="2"/>
      <x:c r="AB40" s="2"/>
      <x:c r="AC40" s="2"/>
      <x:c r="AD40" s="2"/>
    </x:row>
    <x:row r="41" ht="24" customHeight="1">
      <x:c r="A41" s="1"/>
      <x:c r="B41" s="1"/>
      <x:c r="C41" s="13"/>
      <x:c r="D41" s="13"/>
      <x:c r="E41" s="13"/>
      <x:c r="F41" s="13"/>
      <x:c r="G41" s="13"/>
      <x:c r="H41" s="13"/>
      <x:c r="I41" s="13"/>
      <x:c r="J41" s="13"/>
      <x:c r="K41" s="2"/>
      <x:c r="L41" s="2"/>
      <x:c r="M41" s="2"/>
      <x:c r="N41" s="2"/>
      <x:c r="O41" s="2"/>
      <x:c r="P41" s="2"/>
      <x:c r="Q41" s="2"/>
      <x:c r="R41" s="2"/>
      <x:c r="S41" s="2"/>
      <x:c r="T41" s="2"/>
      <x:c r="U41" s="2"/>
      <x:c r="V41" s="2"/>
      <x:c r="W41" s="2"/>
      <x:c r="X41" s="2"/>
      <x:c r="Y41" s="2"/>
      <x:c r="Z41" s="2"/>
      <x:c r="AA41" s="2"/>
      <x:c r="AB41" s="2"/>
      <x:c r="AC41" s="2"/>
      <x:c r="AD41" s="2"/>
    </x:row>
    <x:row r="42" ht="22" customHeight="1">
      <x:c r="A42" s="1"/>
      <x:c r="B42" s="1"/>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c r="AC42" s="2"/>
      <x:c r="AD42" s="2"/>
    </x:row>
    <x:row r="43" ht="24" customHeight="1">
      <x:c r="A43" s="1"/>
      <x:c r="B43" s="1"/>
      <x:c r="C43" s="45" t="str">
        <x:v>Protect revenue while integrating cost</x:v>
      </x:c>
      <x:c r="D43" s="13" t="str">
        <x:v>Test billing, collections, customer ownership and service continuity before systems or headcount are combined. A cost saving that disrupts the workflow producing revenue can destroy the thesis.</x:v>
      </x:c>
      <x:c r="E43" s="13"/>
      <x:c r="F43" s="13"/>
      <x:c r="G43" s="13"/>
      <x:c r="H43" s="13"/>
      <x:c r="I43" s="13"/>
      <x:c r="J43" s="13"/>
      <x:c r="K43" s="2"/>
      <x:c r="L43" s="2"/>
      <x:c r="M43" s="2"/>
      <x:c r="N43" s="2"/>
      <x:c r="O43" s="2"/>
      <x:c r="P43" s="2"/>
      <x:c r="Q43" s="2"/>
      <x:c r="R43" s="2"/>
      <x:c r="S43" s="2"/>
      <x:c r="T43" s="2"/>
      <x:c r="U43" s="2"/>
      <x:c r="V43" s="2"/>
      <x:c r="W43" s="2"/>
      <x:c r="X43" s="2"/>
      <x:c r="Y43" s="2"/>
      <x:c r="Z43" s="2"/>
      <x:c r="AA43" s="2"/>
      <x:c r="AB43" s="2"/>
      <x:c r="AC43" s="2"/>
      <x:c r="AD43" s="2"/>
    </x:row>
    <x:row r="44" ht="24" customHeight="1">
      <x:c r="A44" s="1"/>
      <x:c r="B44" s="1"/>
      <x:c r="C44" s="13"/>
      <x:c r="D44" s="13"/>
      <x:c r="E44" s="13"/>
      <x:c r="F44" s="13"/>
      <x:c r="G44" s="13"/>
      <x:c r="H44" s="13"/>
      <x:c r="I44" s="13"/>
      <x:c r="J44" s="13"/>
      <x:c r="K44" s="2"/>
      <x:c r="L44" s="2"/>
      <x:c r="M44" s="2"/>
      <x:c r="N44" s="2"/>
      <x:c r="O44" s="2"/>
      <x:c r="P44" s="2"/>
      <x:c r="Q44" s="2"/>
      <x:c r="R44" s="2"/>
      <x:c r="S44" s="2"/>
      <x:c r="T44" s="2"/>
      <x:c r="U44" s="2"/>
      <x:c r="V44" s="2"/>
      <x:c r="W44" s="2"/>
      <x:c r="X44" s="2"/>
      <x:c r="Y44" s="2"/>
      <x:c r="Z44" s="2"/>
      <x:c r="AA44" s="2"/>
      <x:c r="AB44" s="2"/>
      <x:c r="AC44" s="2"/>
      <x:c r="AD44" s="2"/>
    </x:row>
    <x:row r="45" ht="22" customHeight="1">
      <x:c r="A45" s="1"/>
      <x:c r="B45" s="1"/>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row>
    <x:row r="46" ht="24" customHeight="1">
      <x:c r="A46" s="1"/>
      <x:c r="B46" s="1"/>
      <x:c r="C46" s="45" t="str">
        <x:v>Handoff and realization</x:v>
      </x:c>
      <x:c r="D46" s="13" t="str">
        <x:v>Use Investigate, Price, Protect or Walk for every issue. Record actual benefits and all cash costs by fixed ID and year in Delivery. Net cash and variances calculate automatically. Sort whole tables so the ID and year stay with actuals and actions.</x:v>
      </x:c>
      <x:c r="E46" s="13"/>
      <x:c r="F46" s="13"/>
      <x:c r="G46" s="13"/>
      <x:c r="H46" s="13"/>
      <x:c r="I46" s="13"/>
      <x:c r="J46" s="13"/>
      <x:c r="K46" s="2"/>
      <x:c r="L46" s="2"/>
      <x:c r="M46" s="2"/>
      <x:c r="N46" s="2"/>
      <x:c r="O46" s="2"/>
      <x:c r="P46" s="2"/>
      <x:c r="Q46" s="2"/>
      <x:c r="R46" s="2"/>
      <x:c r="S46" s="2"/>
      <x:c r="T46" s="2"/>
      <x:c r="U46" s="2"/>
      <x:c r="V46" s="2"/>
      <x:c r="W46" s="2"/>
      <x:c r="X46" s="2"/>
      <x:c r="Y46" s="2"/>
      <x:c r="Z46" s="2"/>
      <x:c r="AA46" s="2"/>
      <x:c r="AB46" s="2"/>
      <x:c r="AC46" s="2"/>
      <x:c r="AD46" s="2"/>
    </x:row>
    <x:row r="47" ht="24" customHeight="1">
      <x:c r="A47" s="1"/>
      <x:c r="B47" s="1"/>
      <x:c r="C47" s="13"/>
      <x:c r="D47" s="13"/>
      <x:c r="E47" s="13"/>
      <x:c r="F47" s="13"/>
      <x:c r="G47" s="13"/>
      <x:c r="H47" s="13"/>
      <x:c r="I47" s="13"/>
      <x:c r="J47" s="13"/>
      <x:c r="K47" s="2"/>
      <x:c r="L47" s="2"/>
      <x:c r="M47" s="2"/>
      <x:c r="N47" s="2"/>
      <x:c r="O47" s="2"/>
      <x:c r="P47" s="2"/>
      <x:c r="Q47" s="2"/>
      <x:c r="R47" s="2"/>
      <x:c r="S47" s="2"/>
      <x:c r="T47" s="2"/>
      <x:c r="U47" s="2"/>
      <x:c r="V47" s="2"/>
      <x:c r="W47" s="2"/>
      <x:c r="X47" s="2"/>
      <x:c r="Y47" s="2"/>
      <x:c r="Z47" s="2"/>
      <x:c r="AA47" s="2"/>
      <x:c r="AB47" s="2"/>
      <x:c r="AC47" s="2"/>
      <x:c r="AD47" s="2"/>
    </x:row>
    <x:row r="48" ht="22" customHeight="1">
      <x:c r="A48" s="1"/>
      <x:c r="B48" s="1"/>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row>
    <x:row r="49" ht="24" customHeight="1">
      <x:c r="A49" s="1"/>
      <x:c r="B49" s="1"/>
      <x:c r="C49" s="45" t="str">
        <x:v>Ten initiative slots</x:v>
      </x:c>
      <x:c r="D49" s="13" t="str">
        <x:v>The model supports S01–S10. Fill an unused slot and set Include to Yes. More than 10 initiatives requires extending the build and delivery formulas together. Keep separate initiatives free of overlapping benefits or duplicated costs.</x:v>
      </x:c>
      <x:c r="E49" s="13"/>
      <x:c r="F49" s="13"/>
      <x:c r="G49" s="13"/>
      <x:c r="H49" s="13"/>
      <x:c r="I49" s="13"/>
      <x:c r="J49" s="13"/>
      <x:c r="K49" s="2"/>
      <x:c r="L49" s="2"/>
      <x:c r="M49" s="2"/>
      <x:c r="N49" s="2"/>
      <x:c r="O49" s="2"/>
      <x:c r="P49" s="2"/>
      <x:c r="Q49" s="2"/>
      <x:c r="R49" s="2"/>
      <x:c r="S49" s="2"/>
      <x:c r="T49" s="2"/>
      <x:c r="U49" s="2"/>
      <x:c r="V49" s="2"/>
      <x:c r="W49" s="2"/>
      <x:c r="X49" s="2"/>
      <x:c r="Y49" s="2"/>
      <x:c r="Z49" s="2"/>
      <x:c r="AA49" s="2"/>
      <x:c r="AB49" s="2"/>
      <x:c r="AC49" s="2"/>
      <x:c r="AD49" s="2"/>
    </x:row>
    <x:row r="50" ht="24" customHeight="1">
      <x:c r="A50" s="1"/>
      <x:c r="B50" s="1"/>
      <x:c r="C50" s="13"/>
      <x:c r="D50" s="13"/>
      <x:c r="E50" s="13"/>
      <x:c r="F50" s="13"/>
      <x:c r="G50" s="13"/>
      <x:c r="H50" s="13"/>
      <x:c r="I50" s="13"/>
      <x:c r="J50" s="13"/>
      <x:c r="K50" s="2"/>
      <x:c r="L50" s="2"/>
      <x:c r="M50" s="2"/>
      <x:c r="N50" s="2"/>
      <x:c r="O50" s="2"/>
      <x:c r="P50" s="2"/>
      <x:c r="Q50" s="2"/>
      <x:c r="R50" s="2"/>
      <x:c r="S50" s="2"/>
      <x:c r="T50" s="2"/>
      <x:c r="U50" s="2"/>
      <x:c r="V50" s="2"/>
      <x:c r="W50" s="2"/>
      <x:c r="X50" s="2"/>
      <x:c r="Y50" s="2"/>
      <x:c r="Z50" s="2"/>
      <x:c r="AA50" s="2"/>
      <x:c r="AB50" s="2"/>
      <x:c r="AC50" s="2"/>
      <x:c r="AD50" s="2"/>
    </x:row>
    <x:row r="51" ht="22" customHeight="1">
      <x:c r="A51" s="1"/>
      <x:c r="B51" s="1"/>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c r="AC51" s="2"/>
      <x:c r="AD51" s="2"/>
    </x:row>
    <x:row r="52" ht="24" customHeight="1">
      <x:c r="A52" s="1"/>
      <x:c r="B52" s="1"/>
      <x:c r="C52" s="45" t="str">
        <x:v>Decision gate</x:v>
      </x:c>
      <x:c r="D52" s="13" t="str">
        <x:v>An economic ceiling is provisional while findings, a Walk decision or approval authority remain unresolved. Move approved actions into the integration plan and re-underwrite when evidence changes.</x:v>
      </x:c>
      <x:c r="E52" s="13"/>
      <x:c r="F52" s="13"/>
      <x:c r="G52" s="13"/>
      <x:c r="H52" s="13"/>
      <x:c r="I52" s="13"/>
      <x:c r="J52" s="13"/>
      <x:c r="K52" s="2"/>
      <x:c r="L52" s="2"/>
      <x:c r="M52" s="2"/>
      <x:c r="N52" s="2"/>
      <x:c r="O52" s="2"/>
      <x:c r="P52" s="2"/>
      <x:c r="Q52" s="2"/>
      <x:c r="R52" s="2"/>
      <x:c r="S52" s="2"/>
      <x:c r="T52" s="2"/>
      <x:c r="U52" s="2"/>
      <x:c r="V52" s="2"/>
      <x:c r="W52" s="2"/>
      <x:c r="X52" s="2"/>
      <x:c r="Y52" s="2"/>
      <x:c r="Z52" s="2"/>
      <x:c r="AA52" s="2"/>
      <x:c r="AB52" s="2"/>
      <x:c r="AC52" s="2"/>
      <x:c r="AD52" s="2"/>
    </x:row>
    <x:row r="53" ht="24" customHeight="1">
      <x:c r="A53" s="1"/>
      <x:c r="B53" s="1"/>
      <x:c r="C53" s="13"/>
      <x:c r="D53" s="13"/>
      <x:c r="E53" s="13"/>
      <x:c r="F53" s="13"/>
      <x:c r="G53" s="13"/>
      <x:c r="H53" s="13"/>
      <x:c r="I53" s="13"/>
      <x:c r="J53" s="13"/>
      <x:c r="K53" s="2"/>
      <x:c r="L53" s="2"/>
      <x:c r="M53" s="2"/>
      <x:c r="N53" s="2"/>
      <x:c r="O53" s="2"/>
      <x:c r="P53" s="2"/>
      <x:c r="Q53" s="2"/>
      <x:c r="R53" s="2"/>
      <x:c r="S53" s="2"/>
      <x:c r="T53" s="2"/>
      <x:c r="U53" s="2"/>
      <x:c r="V53" s="2"/>
      <x:c r="W53" s="2"/>
      <x:c r="X53" s="2"/>
      <x:c r="Y53" s="2"/>
      <x:c r="Z53" s="2"/>
      <x:c r="AA53" s="2"/>
      <x:c r="AB53" s="2"/>
      <x:c r="AC53" s="2"/>
      <x:c r="AD53" s="2"/>
    </x:row>
    <x:row r="54" ht="22" customHeight="1">
      <x:c r="A54" s="1"/>
      <x:c r="B54" s="1"/>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c r="AC54" s="2"/>
      <x:c r="AD54" s="2"/>
    </x:row>
    <x:row r="55" ht="22" customHeight="1">
      <x:c r="A55" s="1"/>
      <x:c r="B55" s="1"/>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c r="AC55" s="2"/>
      <x:c r="AD55" s="2"/>
    </x:row>
    <x:row r="56" ht="22" customHeight="1">
      <x:c r="A56" s="1"/>
      <x:c r="B56" s="1"/>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c r="AC56" s="2"/>
      <x:c r="AD56" s="2"/>
    </x:row>
    <x:row r="57" ht="22" customHeight="1">
      <x:c r="A57" s="1"/>
      <x:c r="B57" s="1"/>
      <x:c r="C57" s="9" t="str">
        <x:v>Model checks</x:v>
      </x:c>
      <x:c r="D57" s="9"/>
      <x:c r="E57" s="9"/>
      <x:c r="F57" s="9"/>
      <x:c r="G57" s="9"/>
      <x:c r="H57" s="9"/>
      <x:c r="I57" s="9"/>
      <x:c r="J57" s="9"/>
      <x:c r="K57" s="2"/>
      <x:c r="L57" s="2"/>
      <x:c r="M57" s="2"/>
      <x:c r="N57" s="2"/>
      <x:c r="O57" s="2"/>
      <x:c r="P57" s="2"/>
      <x:c r="Q57" s="2"/>
      <x:c r="R57" s="2"/>
      <x:c r="S57" s="2"/>
      <x:c r="T57" s="2"/>
      <x:c r="U57" s="2"/>
      <x:c r="V57" s="2"/>
      <x:c r="W57" s="2"/>
      <x:c r="X57" s="2"/>
      <x:c r="Y57" s="2"/>
      <x:c r="Z57" s="2"/>
      <x:c r="AA57" s="2"/>
      <x:c r="AB57" s="2"/>
      <x:c r="AC57" s="2"/>
      <x:c r="AD57" s="2"/>
    </x:row>
    <x:row r="58" ht="22" customHeight="1">
      <x:c r="A58" s="1"/>
      <x:c r="B58" s="1"/>
      <x:c r="C58" s="2" t="str">
        <x:v>NPV bridge difference</x:v>
      </x:c>
      <x:c r="D58" s="56" t="n">
        <x:f>IF(COUNT('Cash Flow'!D13:I13)=6,'Cash Flow'!J14-('Cash Flow'!D13+NPV('Assumptions'!D11,'Cash Flow'!E13:I13)),"n.a.")</x:f>
        <x:v>-4.547473508864641e-13</x:v>
      </x:c>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row>
    <x:row r="59" ht="22" customHeight="1">
      <x:c r="A59" s="1"/>
      <x:c r="B59" s="1"/>
      <x:c r="C59" s="2" t="str">
        <x:v>Sensitivity center NPV difference</x:v>
      </x:c>
      <x:c r="D59" s="56" t="n">
        <x:f>IF(COUNT('Dashboard'!D38,'Cash Flow'!J14)=2,'Dashboard'!D38-'Cash Flow'!J14,"n.a.")</x:f>
        <x:v>4.547473508864641e-13</x:v>
      </x:c>
      <x:c r="E59" s="2"/>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row>
    <x:row r="60" ht="22" customHeight="1">
      <x:c r="A60" s="1"/>
      <x:c r="B60" s="1"/>
      <x:c r="C60" s="2" t="str">
        <x:v>Input ID count</x:v>
      </x:c>
      <x:c r="D60" s="2" t="n">
        <x:f>COUNTA('Initiatives'!C7:C16)</x:f>
        <x:v>10</x:v>
      </x:c>
      <x:c r="E60" s="2"/>
      <x:c r="F60" s="2"/>
      <x:c r="G60" s="2"/>
      <x:c r="H60" s="2"/>
      <x:c r="I60" s="2"/>
      <x:c r="J60" s="2"/>
      <x:c r="K60" s="2"/>
      <x:c r="L60" s="2"/>
      <x:c r="M60" s="2"/>
      <x:c r="N60" s="2"/>
      <x:c r="O60" s="2"/>
      <x:c r="P60" s="2"/>
      <x:c r="Q60" s="2"/>
      <x:c r="R60" s="2"/>
      <x:c r="S60" s="2"/>
      <x:c r="T60" s="2"/>
      <x:c r="U60" s="2"/>
      <x:c r="V60" s="2"/>
      <x:c r="W60" s="2"/>
      <x:c r="X60" s="2"/>
      <x:c r="Y60" s="2"/>
      <x:c r="Z60" s="2"/>
      <x:c r="AA60" s="2"/>
      <x:c r="AB60" s="2"/>
      <x:c r="AC60" s="2"/>
      <x:c r="AD60" s="2"/>
    </x:row>
    <x:row r="61" ht="22" customHeight="1">
      <x:c r="A61" s="1"/>
      <x:c r="B61" s="1"/>
      <x:c r="C61" s="2" t="str">
        <x:v>Numeric cash forecast periods</x:v>
      </x:c>
      <x:c r="D61" s="2" t="n">
        <x:f>COUNT('Cash Flow'!D13:I13)</x:f>
        <x:v>6</x:v>
      </x:c>
      <x:c r="E61" s="2"/>
      <x:c r="F61" s="2"/>
      <x:c r="G61" s="2"/>
      <x:c r="H61" s="2"/>
      <x:c r="I61" s="2"/>
      <x:c r="J61" s="2"/>
      <x:c r="K61" s="2"/>
      <x:c r="L61" s="2"/>
      <x:c r="M61" s="2"/>
      <x:c r="N61" s="2"/>
      <x:c r="O61" s="2"/>
      <x:c r="P61" s="2"/>
      <x:c r="Q61" s="2"/>
      <x:c r="R61" s="2"/>
      <x:c r="S61" s="2"/>
      <x:c r="T61" s="2"/>
      <x:c r="U61" s="2"/>
      <x:c r="V61" s="2"/>
      <x:c r="W61" s="2"/>
      <x:c r="X61" s="2"/>
      <x:c r="Y61" s="2"/>
      <x:c r="Z61" s="2"/>
      <x:c r="AA61" s="2"/>
      <x:c r="AB61" s="2"/>
      <x:c r="AC61" s="2"/>
      <x:c r="AD61" s="2"/>
    </x:row>
    <x:row r="62" ht="22" customHeight="1">
      <x:c r="A62" s="1"/>
      <x:c r="B62" s="1"/>
      <x:c r="C62" s="2"/>
      <x:c r="D62" s="2"/>
      <x:c r="E62" s="2"/>
      <x:c r="F62" s="2"/>
      <x:c r="G62" s="2"/>
      <x:c r="H62" s="2"/>
      <x:c r="I62" s="2"/>
      <x:c r="J62" s="2"/>
      <x:c r="K62" s="2"/>
      <x:c r="L62" s="2"/>
      <x:c r="M62" s="2"/>
      <x:c r="N62" s="2"/>
      <x:c r="O62" s="2"/>
      <x:c r="P62" s="2"/>
      <x:c r="Q62" s="2"/>
      <x:c r="R62" s="2"/>
      <x:c r="S62" s="2"/>
      <x:c r="T62" s="2"/>
      <x:c r="U62" s="2"/>
      <x:c r="V62" s="2"/>
      <x:c r="W62" s="2"/>
      <x:c r="X62" s="2"/>
      <x:c r="Y62" s="2"/>
      <x:c r="Z62" s="2"/>
      <x:c r="AA62" s="2"/>
      <x:c r="AB62" s="2"/>
      <x:c r="AC62" s="2"/>
      <x:c r="AD62" s="2"/>
    </x:row>
    <x:row r="63" ht="22" customHeight="1">
      <x:c r="A63" s="1"/>
      <x:c r="B63" s="1"/>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row>
    <x:row r="64" ht="22" customHeight="1">
      <x:c r="A64" s="1"/>
      <x:c r="B64" s="1"/>
      <x:c r="C64" s="4" t="str">
        <x:v>Version 1.0. Updated September 10, 2026. Assumption examples. MikeYe.com.</x:v>
      </x:c>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row>
    <x:row r="65" ht="22" customHeight="1">
      <x:c r="A65" s="1"/>
      <x:c r="B65" s="1"/>
      <x:c r="C65" s="2"/>
      <x:c r="D65" s="2"/>
      <x:c r="E65" s="2"/>
      <x:c r="F65" s="2"/>
      <x:c r="G65" s="2"/>
      <x:c r="H65" s="2"/>
      <x:c r="I65" s="2"/>
      <x:c r="J65" s="2"/>
      <x:c r="K65" s="2"/>
      <x:c r="L65" s="2"/>
      <x:c r="M65" s="2"/>
      <x:c r="N65" s="2"/>
      <x:c r="O65" s="2"/>
      <x:c r="P65" s="2"/>
      <x:c r="Q65" s="2"/>
      <x:c r="R65" s="2"/>
      <x:c r="S65" s="2"/>
      <x:c r="T65" s="2"/>
      <x:c r="U65" s="2"/>
      <x:c r="V65" s="2"/>
      <x:c r="W65" s="2"/>
      <x:c r="X65" s="2"/>
      <x:c r="Y65" s="2"/>
      <x:c r="Z65" s="2"/>
      <x:c r="AA65" s="2"/>
      <x:c r="AB65" s="2"/>
      <x:c r="AC65" s="2"/>
      <x:c r="AD65" s="2"/>
    </x:row>
    <x:row r="66" ht="22" customHeight="1">
      <x:c r="A66" s="1"/>
      <x:c r="B66" s="1"/>
      <x:c r="C66" s="2"/>
      <x:c r="D66" s="2"/>
      <x:c r="E66" s="2"/>
      <x:c r="F66" s="2"/>
      <x:c r="G66" s="2"/>
      <x:c r="H66" s="2"/>
      <x:c r="I66" s="2"/>
      <x:c r="J66" s="2"/>
      <x:c r="K66" s="2"/>
      <x:c r="L66" s="2"/>
      <x:c r="M66" s="2"/>
      <x:c r="N66" s="2"/>
      <x:c r="O66" s="2"/>
      <x:c r="P66" s="2"/>
      <x:c r="Q66" s="2"/>
      <x:c r="R66" s="2"/>
      <x:c r="S66" s="2"/>
      <x:c r="T66" s="2"/>
      <x:c r="U66" s="2"/>
      <x:c r="V66" s="2"/>
      <x:c r="W66" s="2"/>
      <x:c r="X66" s="2"/>
      <x:c r="Y66" s="2"/>
      <x:c r="Z66" s="2"/>
      <x:c r="AA66" s="2"/>
      <x:c r="AB66" s="2"/>
      <x:c r="AC66" s="2"/>
      <x:c r="AD66" s="2"/>
    </x:row>
    <x:row r="67" ht="22" customHeight="1">
      <x:c r="A67" s="1"/>
      <x:c r="B67" s="1"/>
      <x:c r="C67" s="2"/>
      <x:c r="D67" s="2"/>
      <x:c r="E67" s="2"/>
      <x:c r="F67" s="2"/>
      <x:c r="G67" s="2"/>
      <x:c r="H67" s="2"/>
      <x:c r="I67" s="2"/>
      <x:c r="J67" s="2"/>
      <x:c r="K67" s="2"/>
      <x:c r="L67" s="2"/>
      <x:c r="M67" s="2"/>
      <x:c r="N67" s="2"/>
      <x:c r="O67" s="2"/>
      <x:c r="P67" s="2"/>
      <x:c r="Q67" s="2"/>
      <x:c r="R67" s="2"/>
      <x:c r="S67" s="2"/>
      <x:c r="T67" s="2"/>
      <x:c r="U67" s="2"/>
      <x:c r="V67" s="2"/>
      <x:c r="W67" s="2"/>
      <x:c r="X67" s="2"/>
      <x:c r="Y67" s="2"/>
      <x:c r="Z67" s="2"/>
      <x:c r="AA67" s="2"/>
      <x:c r="AB67" s="2"/>
      <x:c r="AC67" s="2"/>
      <x:c r="AD67" s="2"/>
    </x:row>
    <x:row r="68" ht="22" customHeight="1">
      <x:c r="A68" s="1"/>
      <x:c r="B68" s="1"/>
      <x:c r="C68" s="2"/>
      <x:c r="D68" s="2"/>
      <x:c r="E68" s="2"/>
      <x:c r="F68" s="2"/>
      <x:c r="G68" s="2"/>
      <x:c r="H68" s="2"/>
      <x:c r="I68" s="2"/>
      <x:c r="J68" s="2"/>
      <x:c r="K68" s="2"/>
      <x:c r="L68" s="2"/>
      <x:c r="M68" s="2"/>
      <x:c r="N68" s="2"/>
      <x:c r="O68" s="2"/>
      <x:c r="P68" s="2"/>
      <x:c r="Q68" s="2"/>
      <x:c r="R68" s="2"/>
      <x:c r="S68" s="2"/>
      <x:c r="T68" s="2"/>
      <x:c r="U68" s="2"/>
      <x:c r="V68" s="2"/>
      <x:c r="W68" s="2"/>
      <x:c r="X68" s="2"/>
      <x:c r="Y68" s="2"/>
      <x:c r="Z68" s="2"/>
      <x:c r="AA68" s="2"/>
      <x:c r="AB68" s="2"/>
      <x:c r="AC68" s="2"/>
      <x:c r="AD68" s="2"/>
    </x:row>
    <x:row r="69" ht="22" customHeight="1">
      <x:c r="A69" s="1"/>
      <x:c r="B69" s="1"/>
      <x:c r="C69" s="2"/>
      <x:c r="D69" s="2"/>
      <x:c r="E69" s="2"/>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row>
    <x:row r="70" ht="22" customHeight="1">
      <x:c r="A70" s="1"/>
      <x:c r="B70" s="1"/>
      <x:c r="C70" s="2"/>
      <x:c r="D70" s="2"/>
      <x:c r="E70" s="2"/>
      <x:c r="F70" s="2"/>
      <x:c r="G70" s="2"/>
      <x:c r="H70" s="2"/>
      <x:c r="I70" s="2"/>
      <x:c r="J70" s="2"/>
      <x:c r="K70" s="2"/>
      <x:c r="L70" s="2"/>
      <x:c r="M70" s="2"/>
      <x:c r="N70" s="2"/>
      <x:c r="O70" s="2"/>
      <x:c r="P70" s="2"/>
      <x:c r="Q70" s="2"/>
      <x:c r="R70" s="2"/>
      <x:c r="S70" s="2"/>
      <x:c r="T70" s="2"/>
      <x:c r="U70" s="2"/>
      <x:c r="V70" s="2"/>
      <x:c r="W70" s="2"/>
      <x:c r="X70" s="2"/>
      <x:c r="Y70" s="2"/>
      <x:c r="Z70" s="2"/>
      <x:c r="AA70" s="2"/>
      <x:c r="AB70" s="2"/>
      <x:c r="AC70" s="2"/>
      <x:c r="AD70" s="2"/>
    </x:row>
    <x:row r="71" ht="22" customHeight="1">
      <x:c r="A71" s="1"/>
      <x:c r="B71" s="1"/>
      <x:c r="C71" s="2"/>
      <x:c r="D71" s="2"/>
      <x:c r="E71" s="2"/>
      <x:c r="F71" s="2"/>
      <x:c r="G71" s="2"/>
      <x:c r="H71" s="2"/>
      <x:c r="I71" s="2"/>
      <x:c r="J71" s="2"/>
      <x:c r="K71" s="2"/>
      <x:c r="L71" s="2"/>
      <x:c r="M71" s="2"/>
      <x:c r="N71" s="2"/>
      <x:c r="O71" s="2"/>
      <x:c r="P71" s="2"/>
      <x:c r="Q71" s="2"/>
      <x:c r="R71" s="2"/>
      <x:c r="S71" s="2"/>
      <x:c r="T71" s="2"/>
      <x:c r="U71" s="2"/>
      <x:c r="V71" s="2"/>
      <x:c r="W71" s="2"/>
      <x:c r="X71" s="2"/>
      <x:c r="Y71" s="2"/>
      <x:c r="Z71" s="2"/>
      <x:c r="AA71" s="2"/>
      <x:c r="AB71" s="2"/>
      <x:c r="AC71" s="2"/>
      <x:c r="AD71" s="2"/>
    </x:row>
    <x:row r="72" ht="22" customHeight="1">
      <x:c r="A72" s="1"/>
      <x:c r="B72" s="1"/>
      <x:c r="C72" s="2"/>
      <x:c r="D72" s="2"/>
      <x:c r="E72" s="2"/>
      <x:c r="F72" s="2"/>
      <x:c r="G72" s="2"/>
      <x:c r="H72" s="2"/>
      <x:c r="I72" s="2"/>
      <x:c r="J72" s="2"/>
      <x:c r="K72" s="2"/>
      <x:c r="L72" s="2"/>
      <x:c r="M72" s="2"/>
      <x:c r="N72" s="2"/>
      <x:c r="O72" s="2"/>
      <x:c r="P72" s="2"/>
      <x:c r="Q72" s="2"/>
      <x:c r="R72" s="2"/>
      <x:c r="S72" s="2"/>
      <x:c r="T72" s="2"/>
      <x:c r="U72" s="2"/>
      <x:c r="V72" s="2"/>
      <x:c r="W72" s="2"/>
      <x:c r="X72" s="2"/>
      <x:c r="Y72" s="2"/>
      <x:c r="Z72" s="2"/>
      <x:c r="AA72" s="2"/>
      <x:c r="AB72" s="2"/>
      <x:c r="AC72" s="2"/>
      <x:c r="AD72" s="2"/>
    </x:row>
    <x:row r="73" ht="22" customHeight="1">
      <x:c r="A73" s="1"/>
      <x:c r="B73" s="1"/>
      <x:c r="C73" s="2"/>
      <x:c r="D73" s="2"/>
      <x:c r="E73" s="2"/>
      <x:c r="F73" s="2"/>
      <x:c r="G73" s="2"/>
      <x:c r="H73" s="2"/>
      <x:c r="I73" s="2"/>
      <x:c r="J73" s="2"/>
      <x:c r="K73" s="2"/>
      <x:c r="L73" s="2"/>
      <x:c r="M73" s="2"/>
      <x:c r="N73" s="2"/>
      <x:c r="O73" s="2"/>
      <x:c r="P73" s="2"/>
      <x:c r="Q73" s="2"/>
      <x:c r="R73" s="2"/>
      <x:c r="S73" s="2"/>
      <x:c r="T73" s="2"/>
      <x:c r="U73" s="2"/>
      <x:c r="V73" s="2"/>
      <x:c r="W73" s="2"/>
      <x:c r="X73" s="2"/>
      <x:c r="Y73" s="2"/>
      <x:c r="Z73" s="2"/>
      <x:c r="AA73" s="2"/>
      <x:c r="AB73" s="2"/>
      <x:c r="AC73" s="2"/>
      <x:c r="AD73" s="2"/>
    </x:row>
    <x:row r="74" ht="22" customHeight="1">
      <x:c r="A74" s="1"/>
      <x:c r="B74" s="1"/>
      <x:c r="C74" s="2"/>
      <x:c r="D74" s="2"/>
      <x:c r="E74" s="2"/>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row>
    <x:row r="75" ht="22" customHeight="1">
      <x:c r="A75" s="1"/>
      <x:c r="B75" s="1"/>
      <x:c r="C75" s="2"/>
      <x:c r="D75" s="2"/>
      <x:c r="E75" s="2"/>
      <x:c r="F75" s="2"/>
      <x:c r="G75" s="2"/>
      <x:c r="H75" s="2"/>
      <x:c r="I75" s="2"/>
      <x:c r="J75" s="2"/>
      <x:c r="K75" s="2"/>
      <x:c r="L75" s="2"/>
      <x:c r="M75" s="2"/>
      <x:c r="N75" s="2"/>
      <x:c r="O75" s="2"/>
      <x:c r="P75" s="2"/>
      <x:c r="Q75" s="2"/>
      <x:c r="R75" s="2"/>
      <x:c r="S75" s="2"/>
      <x:c r="T75" s="2"/>
      <x:c r="U75" s="2"/>
      <x:c r="V75" s="2"/>
      <x:c r="W75" s="2"/>
      <x:c r="X75" s="2"/>
      <x:c r="Y75" s="2"/>
      <x:c r="Z75" s="2"/>
      <x:c r="AA75" s="2"/>
      <x:c r="AB75" s="2"/>
      <x:c r="AC75" s="2"/>
      <x:c r="AD75" s="2"/>
    </x:row>
    <x:row r="76" ht="22" customHeight="1">
      <x:c r="A76" s="1"/>
      <x:c r="B76" s="1"/>
      <x:c r="C76" s="2"/>
      <x:c r="D76" s="2"/>
      <x:c r="E76" s="2"/>
      <x:c r="F76" s="2"/>
      <x:c r="G76" s="2"/>
      <x:c r="H76" s="2"/>
      <x:c r="I76" s="2"/>
      <x:c r="J76" s="2"/>
      <x:c r="K76" s="2"/>
      <x:c r="L76" s="2"/>
      <x:c r="M76" s="2"/>
      <x:c r="N76" s="2"/>
      <x:c r="O76" s="2"/>
      <x:c r="P76" s="2"/>
      <x:c r="Q76" s="2"/>
      <x:c r="R76" s="2"/>
      <x:c r="S76" s="2"/>
      <x:c r="T76" s="2"/>
      <x:c r="U76" s="2"/>
      <x:c r="V76" s="2"/>
      <x:c r="W76" s="2"/>
      <x:c r="X76" s="2"/>
      <x:c r="Y76" s="2"/>
      <x:c r="Z76" s="2"/>
      <x:c r="AA76" s="2"/>
      <x:c r="AB76" s="2"/>
      <x:c r="AC76" s="2"/>
      <x:c r="AD76" s="2"/>
    </x:row>
    <x:row r="77" ht="22" customHeight="1">
      <x:c r="A77" s="1"/>
      <x:c r="B77" s="1"/>
      <x:c r="C77" s="2"/>
      <x:c r="D77" s="2"/>
      <x:c r="E77" s="2"/>
      <x:c r="F77" s="2"/>
      <x:c r="G77" s="2"/>
      <x:c r="H77" s="2"/>
      <x:c r="I77" s="2"/>
      <x:c r="J77" s="2"/>
      <x:c r="K77" s="2"/>
      <x:c r="L77" s="2"/>
      <x:c r="M77" s="2"/>
      <x:c r="N77" s="2"/>
      <x:c r="O77" s="2"/>
      <x:c r="P77" s="2"/>
      <x:c r="Q77" s="2"/>
      <x:c r="R77" s="2"/>
      <x:c r="S77" s="2"/>
      <x:c r="T77" s="2"/>
      <x:c r="U77" s="2"/>
      <x:c r="V77" s="2"/>
      <x:c r="W77" s="2"/>
      <x:c r="X77" s="2"/>
      <x:c r="Y77" s="2"/>
      <x:c r="Z77" s="2"/>
      <x:c r="AA77" s="2"/>
      <x:c r="AB77" s="2"/>
      <x:c r="AC77" s="2"/>
      <x:c r="AD77" s="2"/>
    </x:row>
    <x:row r="78" ht="22" customHeight="1">
      <x:c r="A78" s="1"/>
      <x:c r="B78" s="1"/>
      <x:c r="C78" s="2"/>
      <x:c r="D78" s="2"/>
      <x:c r="E78" s="2"/>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row>
    <x:row r="79" ht="22" customHeight="1">
      <x:c r="A79" s="1"/>
      <x:c r="B79" s="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row>
    <x:row r="80" ht="22" customHeight="1">
      <x:c r="A80" s="1"/>
      <x:c r="B80" s="1"/>
      <x:c r="C80" s="2"/>
      <x:c r="D80" s="2"/>
      <x:c r="E80" s="2"/>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row>
    <x:row r="81" ht="22" customHeight="1">
      <x:c r="A81" s="1"/>
      <x:c r="B81" s="1"/>
      <x:c r="C81" s="2"/>
      <x:c r="D81" s="2"/>
      <x:c r="E81" s="2"/>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row>
    <x:row r="82" ht="22" customHeight="1">
      <x:c r="A82" s="1"/>
      <x:c r="B82" s="1"/>
      <x:c r="C82" s="2"/>
      <x:c r="D82" s="2"/>
      <x:c r="E82" s="2"/>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row>
    <x:row r="83" ht="22" customHeight="1">
      <x:c r="A83" s="1"/>
      <x:c r="B83" s="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row>
    <x:row r="84" ht="22" customHeight="1">
      <x:c r="A84" s="1"/>
      <x:c r="B84" s="1"/>
      <x:c r="C84" s="2"/>
      <x:c r="D84" s="2"/>
      <x:c r="E84" s="2"/>
      <x:c r="F84" s="2"/>
      <x:c r="G84" s="2"/>
      <x:c r="H84" s="2"/>
      <x:c r="I84" s="2"/>
      <x:c r="J84" s="2"/>
      <x:c r="K84" s="2"/>
      <x:c r="L84" s="2"/>
      <x:c r="M84" s="2"/>
      <x:c r="N84" s="2"/>
      <x:c r="O84" s="2"/>
      <x:c r="P84" s="2"/>
      <x:c r="Q84" s="2"/>
      <x:c r="R84" s="2"/>
      <x:c r="S84" s="2"/>
      <x:c r="T84" s="2"/>
      <x:c r="U84" s="2"/>
      <x:c r="V84" s="2"/>
      <x:c r="W84" s="2"/>
      <x:c r="X84" s="2"/>
      <x:c r="Y84" s="2"/>
      <x:c r="Z84" s="2"/>
      <x:c r="AA84" s="2"/>
      <x:c r="AB84" s="2"/>
      <x:c r="AC84" s="2"/>
      <x:c r="AD84" s="2"/>
    </x:row>
    <x:row r="85" ht="22" customHeight="1">
      <x:c r="A85" s="1"/>
      <x:c r="B85" s="1"/>
      <x:c r="C85" s="2"/>
      <x:c r="D85" s="2"/>
      <x:c r="E85" s="2"/>
      <x:c r="F85" s="2"/>
      <x:c r="G85" s="2"/>
      <x:c r="H85" s="2"/>
      <x:c r="I85" s="2"/>
      <x:c r="J85" s="2"/>
      <x:c r="K85" s="2"/>
      <x:c r="L85" s="2"/>
      <x:c r="M85" s="2"/>
      <x:c r="N85" s="2"/>
      <x:c r="O85" s="2"/>
      <x:c r="P85" s="2"/>
      <x:c r="Q85" s="2"/>
      <x:c r="R85" s="2"/>
      <x:c r="S85" s="2"/>
      <x:c r="T85" s="2"/>
      <x:c r="U85" s="2"/>
      <x:c r="V85" s="2"/>
      <x:c r="W85" s="2"/>
      <x:c r="X85" s="2"/>
      <x:c r="Y85" s="2"/>
      <x:c r="Z85" s="2"/>
      <x:c r="AA85" s="2"/>
      <x:c r="AB85" s="2"/>
      <x:c r="AC85" s="2"/>
      <x:c r="AD85" s="2"/>
    </x:row>
    <x:row r="86" ht="22" customHeight="1">
      <x:c r="A86" s="1"/>
      <x:c r="B86" s="1"/>
      <x:c r="C86" s="2"/>
      <x:c r="D86" s="2"/>
      <x:c r="E86" s="2"/>
      <x:c r="F86" s="2"/>
      <x:c r="G86" s="2"/>
      <x:c r="H86" s="2"/>
      <x:c r="I86" s="2"/>
      <x:c r="J86" s="2"/>
      <x:c r="K86" s="2"/>
      <x:c r="L86" s="2"/>
      <x:c r="M86" s="2"/>
      <x:c r="N86" s="2"/>
      <x:c r="O86" s="2"/>
      <x:c r="P86" s="2"/>
      <x:c r="Q86" s="2"/>
      <x:c r="R86" s="2"/>
      <x:c r="S86" s="2"/>
      <x:c r="T86" s="2"/>
      <x:c r="U86" s="2"/>
      <x:c r="V86" s="2"/>
      <x:c r="W86" s="2"/>
      <x:c r="X86" s="2"/>
      <x:c r="Y86" s="2"/>
      <x:c r="Z86" s="2"/>
      <x:c r="AA86" s="2"/>
      <x:c r="AB86" s="2"/>
      <x:c r="AC86" s="2"/>
      <x:c r="AD86" s="2"/>
    </x:row>
    <x:row r="87" ht="22" customHeight="1">
      <x:c r="A87" s="1"/>
      <x:c r="B87" s="1"/>
      <x:c r="C87" s="2"/>
      <x:c r="D87" s="2"/>
      <x:c r="E87" s="2"/>
      <x:c r="F87" s="2"/>
      <x:c r="G87" s="2"/>
      <x:c r="H87" s="2"/>
      <x:c r="I87" s="2"/>
      <x:c r="J87" s="2"/>
      <x:c r="K87" s="2"/>
      <x:c r="L87" s="2"/>
      <x:c r="M87" s="2"/>
      <x:c r="N87" s="2"/>
      <x:c r="O87" s="2"/>
      <x:c r="P87" s="2"/>
      <x:c r="Q87" s="2"/>
      <x:c r="R87" s="2"/>
      <x:c r="S87" s="2"/>
      <x:c r="T87" s="2"/>
      <x:c r="U87" s="2"/>
      <x:c r="V87" s="2"/>
      <x:c r="W87" s="2"/>
      <x:c r="X87" s="2"/>
      <x:c r="Y87" s="2"/>
      <x:c r="Z87" s="2"/>
      <x:c r="AA87" s="2"/>
      <x:c r="AB87" s="2"/>
      <x:c r="AC87" s="2"/>
      <x:c r="AD87" s="2"/>
    </x:row>
    <x:row r="88" ht="22" customHeight="1">
      <x:c r="A88" s="1"/>
      <x:c r="B88" s="1"/>
      <x:c r="C88" s="2"/>
      <x:c r="D88" s="2"/>
      <x:c r="E88" s="2"/>
      <x:c r="F88" s="2"/>
      <x:c r="G88" s="2"/>
      <x:c r="H88" s="2"/>
      <x:c r="I88" s="2"/>
      <x:c r="J88" s="2"/>
      <x:c r="K88" s="2"/>
      <x:c r="L88" s="2"/>
      <x:c r="M88" s="2"/>
      <x:c r="N88" s="2"/>
      <x:c r="O88" s="2"/>
      <x:c r="P88" s="2"/>
      <x:c r="Q88" s="2"/>
      <x:c r="R88" s="2"/>
      <x:c r="S88" s="2"/>
      <x:c r="T88" s="2"/>
      <x:c r="U88" s="2"/>
      <x:c r="V88" s="2"/>
      <x:c r="W88" s="2"/>
      <x:c r="X88" s="2"/>
      <x:c r="Y88" s="2"/>
      <x:c r="Z88" s="2"/>
      <x:c r="AA88" s="2"/>
      <x:c r="AB88" s="2"/>
      <x:c r="AC88" s="2"/>
      <x:c r="AD88" s="2"/>
    </x:row>
    <x:row r="89" ht="22" customHeight="1">
      <x:c r="A89" s="1"/>
      <x:c r="B89" s="1"/>
      <x:c r="C89" s="2"/>
      <x:c r="D89" s="2"/>
      <x:c r="E89" s="2"/>
      <x:c r="F89" s="2"/>
      <x:c r="G89" s="2"/>
      <x:c r="H89" s="2"/>
      <x:c r="I89" s="2"/>
      <x:c r="J89" s="2"/>
      <x:c r="K89" s="2"/>
      <x:c r="L89" s="2"/>
      <x:c r="M89" s="2"/>
      <x:c r="N89" s="2"/>
      <x:c r="O89" s="2"/>
      <x:c r="P89" s="2"/>
      <x:c r="Q89" s="2"/>
      <x:c r="R89" s="2"/>
      <x:c r="S89" s="2"/>
      <x:c r="T89" s="2"/>
      <x:c r="U89" s="2"/>
      <x:c r="V89" s="2"/>
      <x:c r="W89" s="2"/>
      <x:c r="X89" s="2"/>
      <x:c r="Y89" s="2"/>
      <x:c r="Z89" s="2"/>
      <x:c r="AA89" s="2"/>
      <x:c r="AB89" s="2"/>
      <x:c r="AC89" s="2"/>
      <x:c r="AD89" s="2"/>
    </x:row>
    <x:row r="90" ht="22" customHeight="1">
      <x:c r="A90" s="1"/>
      <x:c r="B90" s="1"/>
      <x:c r="C90" s="2"/>
      <x:c r="D90" s="2"/>
      <x:c r="E90" s="2"/>
      <x:c r="F90" s="2"/>
      <x:c r="G90" s="2"/>
      <x:c r="H90" s="2"/>
      <x:c r="I90" s="2"/>
      <x:c r="J90" s="2"/>
      <x:c r="K90" s="2"/>
      <x:c r="L90" s="2"/>
      <x:c r="M90" s="2"/>
      <x:c r="N90" s="2"/>
      <x:c r="O90" s="2"/>
      <x:c r="P90" s="2"/>
      <x:c r="Q90" s="2"/>
      <x:c r="R90" s="2"/>
      <x:c r="S90" s="2"/>
      <x:c r="T90" s="2"/>
      <x:c r="U90" s="2"/>
      <x:c r="V90" s="2"/>
      <x:c r="W90" s="2"/>
      <x:c r="X90" s="2"/>
      <x:c r="Y90" s="2"/>
      <x:c r="Z90" s="2"/>
      <x:c r="AA90" s="2"/>
      <x:c r="AB90" s="2"/>
      <x:c r="AC90" s="2"/>
      <x:c r="AD90" s="2"/>
    </x:row>
    <x:row r="91" ht="22" customHeight="1">
      <x:c r="A91" s="1"/>
      <x:c r="B91" s="1"/>
      <x:c r="C91" s="2"/>
      <x:c r="D91" s="2"/>
      <x:c r="E91" s="2"/>
      <x:c r="F91" s="2"/>
      <x:c r="G91" s="2"/>
      <x:c r="H91" s="2"/>
      <x:c r="I91" s="2"/>
      <x:c r="J91" s="2"/>
      <x:c r="K91" s="2"/>
      <x:c r="L91" s="2"/>
      <x:c r="M91" s="2"/>
      <x:c r="N91" s="2"/>
      <x:c r="O91" s="2"/>
      <x:c r="P91" s="2"/>
      <x:c r="Q91" s="2"/>
      <x:c r="R91" s="2"/>
      <x:c r="S91" s="2"/>
      <x:c r="T91" s="2"/>
      <x:c r="U91" s="2"/>
      <x:c r="V91" s="2"/>
      <x:c r="W91" s="2"/>
      <x:c r="X91" s="2"/>
      <x:c r="Y91" s="2"/>
      <x:c r="Z91" s="2"/>
      <x:c r="AA91" s="2"/>
      <x:c r="AB91" s="2"/>
      <x:c r="AC91" s="2"/>
      <x:c r="AD91" s="2"/>
    </x:row>
    <x:row r="92" ht="22" customHeight="1">
      <x:c r="A92" s="1"/>
      <x:c r="B92" s="1"/>
      <x:c r="C92" s="2"/>
      <x:c r="D92" s="2"/>
      <x:c r="E92" s="2"/>
      <x:c r="F92" s="2"/>
      <x:c r="G92" s="2"/>
      <x:c r="H92" s="2"/>
      <x:c r="I92" s="2"/>
      <x:c r="J92" s="2"/>
      <x:c r="K92" s="2"/>
      <x:c r="L92" s="2"/>
      <x:c r="M92" s="2"/>
      <x:c r="N92" s="2"/>
      <x:c r="O92" s="2"/>
      <x:c r="P92" s="2"/>
      <x:c r="Q92" s="2"/>
      <x:c r="R92" s="2"/>
      <x:c r="S92" s="2"/>
      <x:c r="T92" s="2"/>
      <x:c r="U92" s="2"/>
      <x:c r="V92" s="2"/>
      <x:c r="W92" s="2"/>
      <x:c r="X92" s="2"/>
      <x:c r="Y92" s="2"/>
      <x:c r="Z92" s="2"/>
      <x:c r="AA92" s="2"/>
      <x:c r="AB92" s="2"/>
      <x:c r="AC92" s="2"/>
      <x:c r="AD92" s="2"/>
    </x:row>
    <x:row r="93" ht="22" customHeight="1">
      <x:c r="A93" s="1"/>
      <x:c r="B93" s="1"/>
      <x:c r="C93" s="2"/>
      <x:c r="D93" s="2"/>
      <x:c r="E93" s="2"/>
      <x:c r="F93" s="2"/>
      <x:c r="G93" s="2"/>
      <x:c r="H93" s="2"/>
      <x:c r="I93" s="2"/>
      <x:c r="J93" s="2"/>
      <x:c r="K93" s="2"/>
      <x:c r="L93" s="2"/>
      <x:c r="M93" s="2"/>
      <x:c r="N93" s="2"/>
      <x:c r="O93" s="2"/>
      <x:c r="P93" s="2"/>
      <x:c r="Q93" s="2"/>
      <x:c r="R93" s="2"/>
      <x:c r="S93" s="2"/>
      <x:c r="T93" s="2"/>
      <x:c r="U93" s="2"/>
      <x:c r="V93" s="2"/>
      <x:c r="W93" s="2"/>
      <x:c r="X93" s="2"/>
      <x:c r="Y93" s="2"/>
      <x:c r="Z93" s="2"/>
      <x:c r="AA93" s="2"/>
      <x:c r="AB93" s="2"/>
      <x:c r="AC93" s="2"/>
      <x:c r="AD93" s="2"/>
    </x:row>
    <x:row r="94" ht="22" customHeight="1">
      <x:c r="A94" s="1"/>
      <x:c r="B94" s="1"/>
      <x:c r="C94" s="2"/>
      <x:c r="D94" s="2"/>
      <x:c r="E94" s="2"/>
      <x:c r="F94" s="2"/>
      <x:c r="G94" s="2"/>
      <x:c r="H94" s="2"/>
      <x:c r="I94" s="2"/>
      <x:c r="J94" s="2"/>
      <x:c r="K94" s="2"/>
      <x:c r="L94" s="2"/>
      <x:c r="M94" s="2"/>
      <x:c r="N94" s="2"/>
      <x:c r="O94" s="2"/>
      <x:c r="P94" s="2"/>
      <x:c r="Q94" s="2"/>
      <x:c r="R94" s="2"/>
      <x:c r="S94" s="2"/>
      <x:c r="T94" s="2"/>
      <x:c r="U94" s="2"/>
      <x:c r="V94" s="2"/>
      <x:c r="W94" s="2"/>
      <x:c r="X94" s="2"/>
      <x:c r="Y94" s="2"/>
      <x:c r="Z94" s="2"/>
      <x:c r="AA94" s="2"/>
      <x:c r="AB94" s="2"/>
      <x:c r="AC94" s="2"/>
      <x:c r="AD94" s="2"/>
    </x:row>
    <x:row r="95" ht="22" customHeight="1">
      <x:c r="A95" s="1"/>
      <x:c r="B95" s="1"/>
      <x:c r="C95" s="2"/>
      <x:c r="D95" s="2"/>
      <x:c r="E95" s="2"/>
      <x:c r="F95" s="2"/>
      <x:c r="G95" s="2"/>
      <x:c r="H95" s="2"/>
      <x:c r="I95" s="2"/>
      <x:c r="J95" s="2"/>
      <x:c r="K95" s="2"/>
      <x:c r="L95" s="2"/>
      <x:c r="M95" s="2"/>
      <x:c r="N95" s="2"/>
      <x:c r="O95" s="2"/>
      <x:c r="P95" s="2"/>
      <x:c r="Q95" s="2"/>
      <x:c r="R95" s="2"/>
      <x:c r="S95" s="2"/>
      <x:c r="T95" s="2"/>
      <x:c r="U95" s="2"/>
      <x:c r="V95" s="2"/>
      <x:c r="W95" s="2"/>
      <x:c r="X95" s="2"/>
      <x:c r="Y95" s="2"/>
      <x:c r="Z95" s="2"/>
      <x:c r="AA95" s="2"/>
      <x:c r="AB95" s="2"/>
      <x:c r="AC95" s="2"/>
      <x:c r="AD95" s="2"/>
    </x:row>
    <x:row r="96" ht="22" customHeight="1">
      <x:c r="A96" s="1"/>
      <x:c r="B96" s="1"/>
      <x:c r="C96" s="2"/>
      <x:c r="D96" s="2"/>
      <x:c r="E96" s="2"/>
      <x:c r="F96" s="2"/>
      <x:c r="G96" s="2"/>
      <x:c r="H96" s="2"/>
      <x:c r="I96" s="2"/>
      <x:c r="J96" s="2"/>
      <x:c r="K96" s="2"/>
      <x:c r="L96" s="2"/>
      <x:c r="M96" s="2"/>
      <x:c r="N96" s="2"/>
      <x:c r="O96" s="2"/>
      <x:c r="P96" s="2"/>
      <x:c r="Q96" s="2"/>
      <x:c r="R96" s="2"/>
      <x:c r="S96" s="2"/>
      <x:c r="T96" s="2"/>
      <x:c r="U96" s="2"/>
      <x:c r="V96" s="2"/>
      <x:c r="W96" s="2"/>
      <x:c r="X96" s="2"/>
      <x:c r="Y96" s="2"/>
      <x:c r="Z96" s="2"/>
      <x:c r="AA96" s="2"/>
      <x:c r="AB96" s="2"/>
      <x:c r="AC96" s="2"/>
      <x:c r="AD96" s="2"/>
    </x:row>
    <x:row r="97" ht="22" customHeight="1">
      <x:c r="A97" s="1"/>
      <x:c r="B97" s="1"/>
      <x:c r="C97" s="2"/>
      <x:c r="D97" s="2"/>
      <x:c r="E97" s="2"/>
      <x:c r="F97" s="2"/>
      <x:c r="G97" s="2"/>
      <x:c r="H97" s="2"/>
      <x:c r="I97" s="2"/>
      <x:c r="J97" s="2"/>
      <x:c r="K97" s="2"/>
      <x:c r="L97" s="2"/>
      <x:c r="M97" s="2"/>
      <x:c r="N97" s="2"/>
      <x:c r="O97" s="2"/>
      <x:c r="P97" s="2"/>
      <x:c r="Q97" s="2"/>
      <x:c r="R97" s="2"/>
      <x:c r="S97" s="2"/>
      <x:c r="T97" s="2"/>
      <x:c r="U97" s="2"/>
      <x:c r="V97" s="2"/>
      <x:c r="W97" s="2"/>
      <x:c r="X97" s="2"/>
      <x:c r="Y97" s="2"/>
      <x:c r="Z97" s="2"/>
      <x:c r="AA97" s="2"/>
      <x:c r="AB97" s="2"/>
      <x:c r="AC97" s="2"/>
      <x:c r="AD97" s="2"/>
    </x:row>
    <x:row r="98" ht="22" customHeight="1">
      <x:c r="A98" s="1"/>
      <x:c r="B98" s="1"/>
      <x:c r="C98" s="2"/>
      <x:c r="D98" s="2"/>
      <x:c r="E98" s="2"/>
      <x:c r="F98" s="2"/>
      <x:c r="G98" s="2"/>
      <x:c r="H98" s="2"/>
      <x:c r="I98" s="2"/>
      <x:c r="J98" s="2"/>
      <x:c r="K98" s="2"/>
      <x:c r="L98" s="2"/>
      <x:c r="M98" s="2"/>
      <x:c r="N98" s="2"/>
      <x:c r="O98" s="2"/>
      <x:c r="P98" s="2"/>
      <x:c r="Q98" s="2"/>
      <x:c r="R98" s="2"/>
      <x:c r="S98" s="2"/>
      <x:c r="T98" s="2"/>
      <x:c r="U98" s="2"/>
      <x:c r="V98" s="2"/>
      <x:c r="W98" s="2"/>
      <x:c r="X98" s="2"/>
      <x:c r="Y98" s="2"/>
      <x:c r="Z98" s="2"/>
      <x:c r="AA98" s="2"/>
      <x:c r="AB98" s="2"/>
      <x:c r="AC98" s="2"/>
      <x:c r="AD98" s="2"/>
    </x:row>
    <x:row r="99" ht="22" customHeight="1">
      <x:c r="A99" s="1"/>
      <x:c r="B99" s="1"/>
      <x:c r="C99" s="2"/>
      <x:c r="D99" s="2"/>
      <x:c r="E99" s="2"/>
      <x:c r="F99" s="2"/>
      <x:c r="G99" s="2"/>
      <x:c r="H99" s="2"/>
      <x:c r="I99" s="2"/>
      <x:c r="J99" s="2"/>
      <x:c r="K99" s="2"/>
      <x:c r="L99" s="2"/>
      <x:c r="M99" s="2"/>
      <x:c r="N99" s="2"/>
      <x:c r="O99" s="2"/>
      <x:c r="P99" s="2"/>
      <x:c r="Q99" s="2"/>
      <x:c r="R99" s="2"/>
      <x:c r="S99" s="2"/>
      <x:c r="T99" s="2"/>
      <x:c r="U99" s="2"/>
      <x:c r="V99" s="2"/>
      <x:c r="W99" s="2"/>
      <x:c r="X99" s="2"/>
      <x:c r="Y99" s="2"/>
      <x:c r="Z99" s="2"/>
      <x:c r="AA99" s="2"/>
      <x:c r="AB99" s="2"/>
      <x:c r="AC99" s="2"/>
      <x:c r="AD99" s="2"/>
    </x:row>
    <x:row r="100" ht="22" customHeight="1">
      <x:c r="A100" s="1"/>
      <x:c r="B100" s="1"/>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c r="AA100" s="2"/>
      <x:c r="AB100" s="2"/>
      <x:c r="AC100" s="2"/>
      <x:c r="AD100" s="2"/>
    </x:row>
    <x:row r="101" ht="22" customHeight="1">
      <x:c r="A101" s="1"/>
      <x:c r="B101" s="1"/>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c r="AA101" s="2"/>
      <x:c r="AB101" s="2"/>
      <x:c r="AC101" s="2"/>
      <x:c r="AD101" s="2"/>
    </x:row>
    <x:row r="102" ht="22" customHeight="1">
      <x:c r="A102" s="1"/>
      <x:c r="B102" s="1"/>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c r="AA102" s="2"/>
      <x:c r="AB102" s="2"/>
      <x:c r="AC102" s="2"/>
      <x:c r="AD102" s="2"/>
    </x:row>
    <x:row r="103" ht="22" customHeight="1">
      <x:c r="A103" s="1"/>
      <x:c r="B103" s="1"/>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c r="AA103" s="2"/>
      <x:c r="AB103" s="2"/>
      <x:c r="AC103" s="2"/>
      <x:c r="AD103" s="2"/>
    </x:row>
    <x:row r="104" ht="22" customHeight="1">
      <x:c r="A104" s="1"/>
      <x:c r="B104" s="1"/>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c r="AA104" s="2"/>
      <x:c r="AB104" s="2"/>
      <x:c r="AC104" s="2"/>
      <x:c r="AD104" s="2"/>
    </x:row>
    <x:row r="105" ht="22" customHeight="1">
      <x:c r="A105" s="1"/>
      <x:c r="B105" s="1"/>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c r="AA105" s="2"/>
      <x:c r="AB105" s="2"/>
      <x:c r="AC105" s="2"/>
      <x:c r="AD105" s="2"/>
    </x:row>
    <x:row r="106" ht="22" customHeight="1">
      <x:c r="A106" s="1"/>
      <x:c r="B106" s="1"/>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c r="AA106" s="2"/>
      <x:c r="AB106" s="2"/>
      <x:c r="AC106" s="2"/>
      <x:c r="AD106" s="2"/>
    </x:row>
    <x:row r="107" ht="22" customHeight="1">
      <x:c r="A107" s="1"/>
      <x:c r="B107" s="1"/>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c r="AA107" s="2"/>
      <x:c r="AB107" s="2"/>
      <x:c r="AC107" s="2"/>
      <x:c r="AD107" s="2"/>
    </x:row>
    <x:row r="108" ht="22" customHeight="1">
      <x:c r="A108" s="1"/>
      <x:c r="B108" s="1"/>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c r="AA108" s="2"/>
      <x:c r="AB108" s="2"/>
      <x:c r="AC108" s="2"/>
      <x:c r="AD108" s="2"/>
    </x:row>
    <x:row r="109" ht="22" customHeight="1">
      <x:c r="A109" s="1"/>
      <x:c r="B109" s="1"/>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c r="AA109" s="2"/>
      <x:c r="AB109" s="2"/>
      <x:c r="AC109" s="2"/>
      <x:c r="AD109" s="2"/>
    </x:row>
    <x:row r="110" ht="22" customHeight="1">
      <x:c r="A110" s="1"/>
      <x:c r="B110" s="1"/>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c r="AA110" s="2"/>
      <x:c r="AB110" s="2"/>
      <x:c r="AC110" s="2"/>
      <x:c r="AD110" s="2"/>
    </x:row>
    <x:row r="111" ht="22" customHeight="1">
      <x:c r="A111" s="1"/>
      <x:c r="B111" s="1"/>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c r="AA111" s="2"/>
      <x:c r="AB111" s="2"/>
      <x:c r="AC111" s="2"/>
      <x:c r="AD111" s="2"/>
    </x:row>
    <x:row r="112" ht="22" customHeight="1">
      <x:c r="A112" s="1"/>
      <x:c r="B112" s="1"/>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c r="AA112" s="2"/>
      <x:c r="AB112" s="2"/>
      <x:c r="AC112" s="2"/>
      <x:c r="AD112" s="2"/>
    </x:row>
    <x:row r="113" ht="22" customHeight="1">
      <x:c r="A113" s="1"/>
      <x:c r="B113" s="1"/>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c r="AA113" s="2"/>
      <x:c r="AB113" s="2"/>
      <x:c r="AC113" s="2"/>
      <x:c r="AD113" s="2"/>
    </x:row>
    <x:row r="114" ht="22" customHeight="1">
      <x:c r="A114" s="1"/>
      <x:c r="B114" s="1"/>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c r="AA114" s="2"/>
      <x:c r="AB114" s="2"/>
      <x:c r="AC114" s="2"/>
      <x:c r="AD114" s="2"/>
    </x:row>
    <x:row r="115" ht="22" customHeight="1">
      <x:c r="A115" s="1"/>
      <x:c r="B115" s="1"/>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c r="AA115" s="2"/>
      <x:c r="AB115" s="2"/>
      <x:c r="AC115" s="2"/>
      <x:c r="AD115" s="2"/>
    </x:row>
    <x:row r="116" ht="22" customHeight="1">
      <x:c r="A116" s="1"/>
      <x:c r="B116" s="1"/>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c r="AA116" s="2"/>
      <x:c r="AB116" s="2"/>
      <x:c r="AC116" s="2"/>
      <x:c r="AD116" s="2"/>
    </x:row>
    <x:row r="117" ht="22" customHeight="1">
      <x:c r="A117" s="1"/>
      <x:c r="B117" s="1"/>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c r="AA117" s="2"/>
      <x:c r="AB117" s="2"/>
      <x:c r="AC117" s="2"/>
      <x:c r="AD117" s="2"/>
    </x:row>
    <x:row r="118" ht="22" customHeight="1">
      <x:c r="A118" s="1"/>
      <x:c r="B118" s="1"/>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c r="AA118" s="2"/>
      <x:c r="AB118" s="2"/>
      <x:c r="AC118" s="2"/>
      <x:c r="AD118" s="2"/>
    </x:row>
    <x:row r="119" ht="22" customHeight="1">
      <x:c r="A119" s="1"/>
      <x:c r="B119" s="1"/>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c r="AA119" s="2"/>
      <x:c r="AB119" s="2"/>
      <x:c r="AC119" s="2"/>
      <x:c r="AD119" s="2"/>
    </x:row>
    <x:row r="120" ht="22" customHeight="1">
      <x:c r="A120" s="1"/>
      <x:c r="B120" s="1"/>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c r="AA120" s="2"/>
      <x:c r="AB120" s="2"/>
      <x:c r="AC120" s="2"/>
      <x:c r="AD120" s="2"/>
    </x:row>
    <x:row r="121" ht="22" customHeight="1">
      <x:c r="A121" s="1"/>
      <x:c r="B121" s="1"/>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c r="AA121" s="2"/>
      <x:c r="AB121" s="2"/>
      <x:c r="AC121" s="2"/>
      <x:c r="AD121" s="2"/>
    </x:row>
    <x:row r="122" ht="22" customHeight="1">
      <x:c r="A122" s="1"/>
      <x:c r="B122" s="1"/>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c r="AA122" s="2"/>
      <x:c r="AB122" s="2"/>
      <x:c r="AC122" s="2"/>
      <x:c r="AD122" s="2"/>
    </x:row>
    <x:row r="123" ht="22" customHeight="1">
      <x:c r="A123" s="1"/>
      <x:c r="B123" s="1"/>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c r="AA123" s="2"/>
      <x:c r="AB123" s="2"/>
      <x:c r="AC123" s="2"/>
      <x:c r="AD123" s="2"/>
    </x:row>
    <x:row r="124" ht="22" customHeight="1">
      <x:c r="A124" s="1"/>
      <x:c r="B124" s="1"/>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c r="AA124" s="2"/>
      <x:c r="AB124" s="2"/>
      <x:c r="AC124" s="2"/>
      <x:c r="AD124" s="2"/>
    </x:row>
    <x:row r="125" ht="22" customHeight="1">
      <x:c r="A125" s="1"/>
      <x:c r="B125" s="1"/>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c r="AA125" s="2"/>
      <x:c r="AB125" s="2"/>
      <x:c r="AC125" s="2"/>
      <x:c r="AD125" s="2"/>
    </x:row>
    <x:row r="126" ht="22" customHeight="1">
      <x:c r="A126" s="1"/>
      <x:c r="B126" s="1"/>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c r="AA126" s="2"/>
      <x:c r="AB126" s="2"/>
      <x:c r="AC126" s="2"/>
      <x:c r="AD126" s="2"/>
    </x:row>
    <x:row r="127" ht="22" customHeight="1">
      <x:c r="A127" s="1"/>
      <x:c r="B127" s="1"/>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c r="AA127" s="2"/>
      <x:c r="AB127" s="2"/>
      <x:c r="AC127" s="2"/>
      <x:c r="AD127" s="2"/>
    </x:row>
    <x:row r="128" ht="22" customHeight="1">
      <x:c r="A128" s="1"/>
      <x:c r="B128" s="1"/>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c r="AA128" s="2"/>
      <x:c r="AB128" s="2"/>
      <x:c r="AC128" s="2"/>
      <x:c r="AD128" s="2"/>
    </x:row>
    <x:row r="129" ht="22" customHeight="1">
      <x:c r="A129" s="1"/>
      <x:c r="B129" s="1"/>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c r="AA129" s="2"/>
      <x:c r="AB129" s="2"/>
      <x:c r="AC129" s="2"/>
      <x:c r="AD129" s="2"/>
    </x:row>
    <x:row r="130" ht="22" customHeight="1">
      <x:c r="A130" s="1"/>
      <x:c r="B130" s="1"/>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c r="AA130" s="2"/>
      <x:c r="AB130" s="2"/>
      <x:c r="AC130" s="2"/>
      <x:c r="AD130" s="2"/>
    </x:row>
    <x:row r="131" ht="22" customHeight="1">
      <x:c r="A131" s="1"/>
      <x:c r="B131" s="1"/>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c r="AA131" s="2"/>
      <x:c r="AB131" s="2"/>
      <x:c r="AC131" s="2"/>
      <x:c r="AD131" s="2"/>
    </x:row>
    <x:row r="132" ht="22" customHeight="1">
      <x:c r="A132" s="1"/>
      <x:c r="B132" s="1"/>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c r="AA132" s="2"/>
      <x:c r="AB132" s="2"/>
      <x:c r="AC132" s="2"/>
      <x:c r="AD132" s="2"/>
    </x:row>
    <x:row r="133" ht="22" customHeight="1">
      <x:c r="A133" s="1"/>
      <x:c r="B133" s="1"/>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c r="AA133" s="2"/>
      <x:c r="AB133" s="2"/>
      <x:c r="AC133" s="2"/>
      <x:c r="AD133" s="2"/>
    </x:row>
    <x:row r="134" ht="22" customHeight="1">
      <x:c r="A134" s="1"/>
      <x:c r="B134" s="1"/>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c r="AA134" s="2"/>
      <x:c r="AB134" s="2"/>
      <x:c r="AC134" s="2"/>
      <x:c r="AD134" s="2"/>
    </x:row>
    <x:row r="135" ht="22" customHeight="1">
      <x:c r="A135" s="1"/>
      <x:c r="B135" s="1"/>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c r="AA135" s="2"/>
      <x:c r="AB135" s="2"/>
      <x:c r="AC135" s="2"/>
      <x:c r="AD135" s="2"/>
    </x:row>
    <x:row r="136" ht="22" customHeight="1">
      <x:c r="A136" s="1"/>
      <x:c r="B136" s="1"/>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c r="AA136" s="2"/>
      <x:c r="AB136" s="2"/>
      <x:c r="AC136" s="2"/>
      <x:c r="AD136" s="2"/>
    </x:row>
    <x:row r="137" ht="22" customHeight="1">
      <x:c r="A137" s="1"/>
      <x:c r="B137" s="1"/>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c r="AA137" s="2"/>
      <x:c r="AB137" s="2"/>
      <x:c r="AC137" s="2"/>
      <x:c r="AD137" s="2"/>
    </x:row>
    <x:row r="138" ht="22" customHeight="1">
      <x:c r="A138" s="1"/>
      <x:c r="B138" s="1"/>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c r="AA138" s="2"/>
      <x:c r="AB138" s="2"/>
      <x:c r="AC138" s="2"/>
      <x:c r="AD138" s="2"/>
    </x:row>
    <x:row r="139" ht="22" customHeight="1">
      <x:c r="A139" s="1"/>
      <x:c r="B139" s="1"/>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c r="AA139" s="2"/>
      <x:c r="AB139" s="2"/>
      <x:c r="AC139" s="2"/>
      <x:c r="AD139" s="2"/>
    </x:row>
    <x:row r="140" ht="22" customHeight="1">
      <x:c r="A140" s="1"/>
      <x:c r="B140" s="1"/>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c r="AA140" s="2"/>
      <x:c r="AB140" s="2"/>
      <x:c r="AC140" s="2"/>
      <x:c r="AD140" s="2"/>
    </x:row>
    <x:row r="141" ht="22" customHeight="1">
      <x:c r="A141" s="1"/>
      <x:c r="B141" s="1"/>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c r="AA141" s="2"/>
      <x:c r="AB141" s="2"/>
      <x:c r="AC141" s="2"/>
      <x:c r="AD141" s="2"/>
    </x:row>
    <x:row r="142" ht="22" customHeight="1">
      <x:c r="A142" s="1"/>
      <x:c r="B142" s="1"/>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c r="AA142" s="2"/>
      <x:c r="AB142" s="2"/>
      <x:c r="AC142" s="2"/>
      <x:c r="AD142" s="2"/>
    </x:row>
    <x:row r="143" ht="22" customHeight="1">
      <x:c r="A143" s="1"/>
      <x:c r="B143" s="1"/>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c r="AA143" s="2"/>
      <x:c r="AB143" s="2"/>
      <x:c r="AC143" s="2"/>
      <x:c r="AD143" s="2"/>
    </x:row>
    <x:row r="144" ht="22" customHeight="1">
      <x:c r="A144" s="1"/>
      <x:c r="B144" s="1"/>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c r="AA144" s="2"/>
      <x:c r="AB144" s="2"/>
      <x:c r="AC144" s="2"/>
      <x:c r="AD144" s="2"/>
    </x:row>
    <x:row r="145" ht="22" customHeight="1">
      <x:c r="A145" s="1"/>
      <x:c r="B145" s="1"/>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c r="AA145" s="2"/>
      <x:c r="AB145" s="2"/>
      <x:c r="AC145" s="2"/>
      <x:c r="AD145" s="2"/>
    </x:row>
    <x:row r="146" ht="22" customHeight="1">
      <x:c r="A146" s="1"/>
      <x:c r="B146" s="1"/>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c r="AA146" s="2"/>
      <x:c r="AB146" s="2"/>
      <x:c r="AC146" s="2"/>
      <x:c r="AD146" s="2"/>
    </x:row>
    <x:row r="147" ht="22" customHeight="1">
      <x:c r="A147" s="1"/>
      <x:c r="B147" s="1"/>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c r="AA147" s="2"/>
      <x:c r="AB147" s="2"/>
      <x:c r="AC147" s="2"/>
      <x:c r="AD147" s="2"/>
    </x:row>
    <x:row r="148" ht="22" customHeight="1">
      <x:c r="A148" s="1"/>
      <x:c r="B148" s="1"/>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c r="AA148" s="2"/>
      <x:c r="AB148" s="2"/>
      <x:c r="AC148" s="2"/>
      <x:c r="AD148" s="2"/>
    </x:row>
    <x:row r="149" ht="22" customHeight="1">
      <x:c r="A149" s="1"/>
      <x:c r="B149" s="1"/>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c r="AA149" s="2"/>
      <x:c r="AB149" s="2"/>
      <x:c r="AC149" s="2"/>
      <x:c r="AD149" s="2"/>
    </x:row>
    <x:row r="150" ht="22" customHeight="1">
      <x:c r="A150" s="1"/>
      <x:c r="B150" s="1"/>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c r="AA150" s="2"/>
      <x:c r="AB150" s="2"/>
      <x:c r="AC150" s="2"/>
      <x:c r="AD150" s="2"/>
    </x:row>
    <x:row r="151" ht="22" customHeight="1">
      <x:c r="A151" s="1"/>
      <x:c r="B151" s="1"/>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c r="AA151" s="2"/>
      <x:c r="AB151" s="2"/>
      <x:c r="AC151" s="2"/>
      <x:c r="AD151" s="2"/>
    </x:row>
    <x:row r="152" ht="22" customHeight="1">
      <x:c r="A152" s="1"/>
      <x:c r="B152" s="1"/>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c r="AA152" s="2"/>
      <x:c r="AB152" s="2"/>
      <x:c r="AC152" s="2"/>
      <x:c r="AD152" s="2"/>
    </x:row>
    <x:row r="153" ht="22" customHeight="1">
      <x:c r="A153" s="1"/>
      <x:c r="B153" s="1"/>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c r="AA153" s="2"/>
      <x:c r="AB153" s="2"/>
      <x:c r="AC153" s="2"/>
      <x:c r="AD153" s="2"/>
    </x:row>
    <x:row r="154" ht="22" customHeight="1">
      <x:c r="A154" s="1"/>
      <x:c r="B154" s="1"/>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c r="AA154" s="2"/>
      <x:c r="AB154" s="2"/>
      <x:c r="AC154" s="2"/>
      <x:c r="AD154" s="2"/>
    </x:row>
    <x:row r="155" ht="22" customHeight="1">
      <x:c r="A155" s="1"/>
      <x:c r="B155" s="1"/>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c r="AA155" s="2"/>
      <x:c r="AB155" s="2"/>
      <x:c r="AC155" s="2"/>
      <x:c r="AD155" s="2"/>
    </x:row>
    <x:row r="156" ht="22" customHeight="1">
      <x:c r="A156" s="1"/>
      <x:c r="B156" s="1"/>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c r="AA156" s="2"/>
      <x:c r="AB156" s="2"/>
      <x:c r="AC156" s="2"/>
      <x:c r="AD156" s="2"/>
    </x:row>
    <x:row r="157" ht="22" customHeight="1">
      <x:c r="A157" s="1"/>
      <x:c r="B157" s="1"/>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c r="AA157" s="2"/>
      <x:c r="AB157" s="2"/>
      <x:c r="AC157" s="2"/>
      <x:c r="AD157" s="2"/>
    </x:row>
    <x:row r="158" ht="22" customHeight="1">
      <x:c r="A158" s="1"/>
      <x:c r="B158" s="1"/>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c r="AA158" s="2"/>
      <x:c r="AB158" s="2"/>
      <x:c r="AC158" s="2"/>
      <x:c r="AD158" s="2"/>
    </x:row>
    <x:row r="159" ht="22" customHeight="1">
      <x:c r="A159" s="1"/>
      <x:c r="B159" s="1"/>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c r="AA159" s="2"/>
      <x:c r="AB159" s="2"/>
      <x:c r="AC159" s="2"/>
      <x:c r="AD159" s="2"/>
    </x:row>
    <x:row r="160" ht="22" customHeight="1">
      <x:c r="A160" s="1"/>
      <x:c r="B160" s="1"/>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c r="AA160" s="2"/>
      <x:c r="AB160" s="2"/>
      <x:c r="AC160" s="2"/>
      <x:c r="AD160" s="2"/>
    </x:row>
    <x:row r="161" ht="22" customHeight="1">
      <x:c r="A161" s="1"/>
      <x:c r="B161" s="1"/>
      <x:c r="C161" s="2"/>
      <x:c r="D161" s="2"/>
      <x:c r="E161" s="2"/>
      <x:c r="F161" s="2"/>
      <x:c r="G161" s="2"/>
      <x:c r="H161" s="2"/>
      <x:c r="I161" s="2"/>
      <x:c r="J161" s="2"/>
      <x:c r="K161" s="2"/>
      <x:c r="L161" s="2"/>
      <x:c r="M161" s="2"/>
      <x:c r="N161" s="2"/>
      <x:c r="O161" s="2"/>
      <x:c r="P161" s="2"/>
      <x:c r="Q161" s="2"/>
      <x:c r="R161" s="2"/>
      <x:c r="S161" s="2"/>
      <x:c r="T161" s="2"/>
      <x:c r="U161" s="2"/>
      <x:c r="V161" s="2"/>
      <x:c r="W161" s="2"/>
      <x:c r="X161" s="2"/>
      <x:c r="Y161" s="2"/>
      <x:c r="Z161" s="2"/>
      <x:c r="AA161" s="2"/>
      <x:c r="AB161" s="2"/>
      <x:c r="AC161" s="2"/>
      <x:c r="AD161" s="2"/>
    </x:row>
    <x:row r="162" ht="22" customHeight="1">
      <x:c r="A162" s="1"/>
      <x:c r="B162" s="1"/>
      <x:c r="C162" s="2"/>
      <x:c r="D162" s="2"/>
      <x:c r="E162" s="2"/>
      <x:c r="F162" s="2"/>
      <x:c r="G162" s="2"/>
      <x:c r="H162" s="2"/>
      <x:c r="I162" s="2"/>
      <x:c r="J162" s="2"/>
      <x:c r="K162" s="2"/>
      <x:c r="L162" s="2"/>
      <x:c r="M162" s="2"/>
      <x:c r="N162" s="2"/>
      <x:c r="O162" s="2"/>
      <x:c r="P162" s="2"/>
      <x:c r="Q162" s="2"/>
      <x:c r="R162" s="2"/>
      <x:c r="S162" s="2"/>
      <x:c r="T162" s="2"/>
      <x:c r="U162" s="2"/>
      <x:c r="V162" s="2"/>
      <x:c r="W162" s="2"/>
      <x:c r="X162" s="2"/>
      <x:c r="Y162" s="2"/>
      <x:c r="Z162" s="2"/>
      <x:c r="AA162" s="2"/>
      <x:c r="AB162" s="2"/>
      <x:c r="AC162" s="2"/>
      <x:c r="AD162" s="2"/>
    </x:row>
    <x:row r="163" ht="22" customHeight="1">
      <x:c r="A163" s="1"/>
      <x:c r="B163" s="1"/>
      <x:c r="C163" s="2"/>
      <x:c r="D163" s="2"/>
      <x:c r="E163" s="2"/>
      <x:c r="F163" s="2"/>
      <x:c r="G163" s="2"/>
      <x:c r="H163" s="2"/>
      <x:c r="I163" s="2"/>
      <x:c r="J163" s="2"/>
      <x:c r="K163" s="2"/>
      <x:c r="L163" s="2"/>
      <x:c r="M163" s="2"/>
      <x:c r="N163" s="2"/>
      <x:c r="O163" s="2"/>
      <x:c r="P163" s="2"/>
      <x:c r="Q163" s="2"/>
      <x:c r="R163" s="2"/>
      <x:c r="S163" s="2"/>
      <x:c r="T163" s="2"/>
      <x:c r="U163" s="2"/>
      <x:c r="V163" s="2"/>
      <x:c r="W163" s="2"/>
      <x:c r="X163" s="2"/>
      <x:c r="Y163" s="2"/>
      <x:c r="Z163" s="2"/>
      <x:c r="AA163" s="2"/>
      <x:c r="AB163" s="2"/>
      <x:c r="AC163" s="2"/>
      <x:c r="AD163" s="2"/>
    </x:row>
    <x:row r="164" ht="22" customHeight="1">
      <x:c r="A164" s="1"/>
      <x:c r="B164" s="1"/>
      <x:c r="C164" s="2"/>
      <x:c r="D164" s="2"/>
      <x:c r="E164" s="2"/>
      <x:c r="F164" s="2"/>
      <x:c r="G164" s="2"/>
      <x:c r="H164" s="2"/>
      <x:c r="I164" s="2"/>
      <x:c r="J164" s="2"/>
      <x:c r="K164" s="2"/>
      <x:c r="L164" s="2"/>
      <x:c r="M164" s="2"/>
      <x:c r="N164" s="2"/>
      <x:c r="O164" s="2"/>
      <x:c r="P164" s="2"/>
      <x:c r="Q164" s="2"/>
      <x:c r="R164" s="2"/>
      <x:c r="S164" s="2"/>
      <x:c r="T164" s="2"/>
      <x:c r="U164" s="2"/>
      <x:c r="V164" s="2"/>
      <x:c r="W164" s="2"/>
      <x:c r="X164" s="2"/>
      <x:c r="Y164" s="2"/>
      <x:c r="Z164" s="2"/>
      <x:c r="AA164" s="2"/>
      <x:c r="AB164" s="2"/>
      <x:c r="AC164" s="2"/>
      <x:c r="AD164" s="2"/>
    </x:row>
    <x:row r="165" ht="22" customHeight="1">
      <x:c r="A165" s="1"/>
      <x:c r="B165" s="1"/>
      <x:c r="C165" s="2"/>
      <x:c r="D165" s="2"/>
      <x:c r="E165" s="2"/>
      <x:c r="F165" s="2"/>
      <x:c r="G165" s="2"/>
      <x:c r="H165" s="2"/>
      <x:c r="I165" s="2"/>
      <x:c r="J165" s="2"/>
      <x:c r="K165" s="2"/>
      <x:c r="L165" s="2"/>
      <x:c r="M165" s="2"/>
      <x:c r="N165" s="2"/>
      <x:c r="O165" s="2"/>
      <x:c r="P165" s="2"/>
      <x:c r="Q165" s="2"/>
      <x:c r="R165" s="2"/>
      <x:c r="S165" s="2"/>
      <x:c r="T165" s="2"/>
      <x:c r="U165" s="2"/>
      <x:c r="V165" s="2"/>
      <x:c r="W165" s="2"/>
      <x:c r="X165" s="2"/>
      <x:c r="Y165" s="2"/>
      <x:c r="Z165" s="2"/>
      <x:c r="AA165" s="2"/>
      <x:c r="AB165" s="2"/>
      <x:c r="AC165" s="2"/>
      <x:c r="AD165" s="2"/>
    </x:row>
    <x:row r="166" ht="22" customHeight="1">
      <x:c r="A166" s="1"/>
      <x:c r="B166" s="1"/>
      <x:c r="C166" s="2"/>
      <x:c r="D166" s="2"/>
      <x:c r="E166" s="2"/>
      <x:c r="F166" s="2"/>
      <x:c r="G166" s="2"/>
      <x:c r="H166" s="2"/>
      <x:c r="I166" s="2"/>
      <x:c r="J166" s="2"/>
      <x:c r="K166" s="2"/>
      <x:c r="L166" s="2"/>
      <x:c r="M166" s="2"/>
      <x:c r="N166" s="2"/>
      <x:c r="O166" s="2"/>
      <x:c r="P166" s="2"/>
      <x:c r="Q166" s="2"/>
      <x:c r="R166" s="2"/>
      <x:c r="S166" s="2"/>
      <x:c r="T166" s="2"/>
      <x:c r="U166" s="2"/>
      <x:c r="V166" s="2"/>
      <x:c r="W166" s="2"/>
      <x:c r="X166" s="2"/>
      <x:c r="Y166" s="2"/>
      <x:c r="Z166" s="2"/>
      <x:c r="AA166" s="2"/>
      <x:c r="AB166" s="2"/>
      <x:c r="AC166" s="2"/>
      <x:c r="AD166" s="2"/>
    </x:row>
    <x:row r="167" ht="22" customHeight="1">
      <x:c r="A167" s="1"/>
      <x:c r="B167" s="1"/>
      <x:c r="C167" s="2"/>
      <x:c r="D167" s="2"/>
      <x:c r="E167" s="2"/>
      <x:c r="F167" s="2"/>
      <x:c r="G167" s="2"/>
      <x:c r="H167" s="2"/>
      <x:c r="I167" s="2"/>
      <x:c r="J167" s="2"/>
      <x:c r="K167" s="2"/>
      <x:c r="L167" s="2"/>
      <x:c r="M167" s="2"/>
      <x:c r="N167" s="2"/>
      <x:c r="O167" s="2"/>
      <x:c r="P167" s="2"/>
      <x:c r="Q167" s="2"/>
      <x:c r="R167" s="2"/>
      <x:c r="S167" s="2"/>
      <x:c r="T167" s="2"/>
      <x:c r="U167" s="2"/>
      <x:c r="V167" s="2"/>
      <x:c r="W167" s="2"/>
      <x:c r="X167" s="2"/>
      <x:c r="Y167" s="2"/>
      <x:c r="Z167" s="2"/>
      <x:c r="AA167" s="2"/>
      <x:c r="AB167" s="2"/>
      <x:c r="AC167" s="2"/>
      <x:c r="AD167" s="2"/>
    </x:row>
    <x:row r="168" ht="22" customHeight="1">
      <x:c r="A168" s="1"/>
      <x:c r="B168" s="1"/>
      <x:c r="C168" s="2"/>
      <x:c r="D168" s="2"/>
      <x:c r="E168" s="2"/>
      <x:c r="F168" s="2"/>
      <x:c r="G168" s="2"/>
      <x:c r="H168" s="2"/>
      <x:c r="I168" s="2"/>
      <x:c r="J168" s="2"/>
      <x:c r="K168" s="2"/>
      <x:c r="L168" s="2"/>
      <x:c r="M168" s="2"/>
      <x:c r="N168" s="2"/>
      <x:c r="O168" s="2"/>
      <x:c r="P168" s="2"/>
      <x:c r="Q168" s="2"/>
      <x:c r="R168" s="2"/>
      <x:c r="S168" s="2"/>
      <x:c r="T168" s="2"/>
      <x:c r="U168" s="2"/>
      <x:c r="V168" s="2"/>
      <x:c r="W168" s="2"/>
      <x:c r="X168" s="2"/>
      <x:c r="Y168" s="2"/>
      <x:c r="Z168" s="2"/>
      <x:c r="AA168" s="2"/>
      <x:c r="AB168" s="2"/>
      <x:c r="AC168" s="2"/>
      <x:c r="AD168" s="2"/>
    </x:row>
    <x:row r="169" ht="22" customHeight="1">
      <x:c r="A169" s="1"/>
      <x:c r="B169" s="1"/>
      <x:c r="C169" s="2"/>
      <x:c r="D169" s="2"/>
      <x:c r="E169" s="2"/>
      <x:c r="F169" s="2"/>
      <x:c r="G169" s="2"/>
      <x:c r="H169" s="2"/>
      <x:c r="I169" s="2"/>
      <x:c r="J169" s="2"/>
      <x:c r="K169" s="2"/>
      <x:c r="L169" s="2"/>
      <x:c r="M169" s="2"/>
      <x:c r="N169" s="2"/>
      <x:c r="O169" s="2"/>
      <x:c r="P169" s="2"/>
      <x:c r="Q169" s="2"/>
      <x:c r="R169" s="2"/>
      <x:c r="S169" s="2"/>
      <x:c r="T169" s="2"/>
      <x:c r="U169" s="2"/>
      <x:c r="V169" s="2"/>
      <x:c r="W169" s="2"/>
      <x:c r="X169" s="2"/>
      <x:c r="Y169" s="2"/>
      <x:c r="Z169" s="2"/>
      <x:c r="AA169" s="2"/>
      <x:c r="AB169" s="2"/>
      <x:c r="AC169" s="2"/>
      <x:c r="AD169" s="2"/>
    </x:row>
    <x:row r="170" ht="22" customHeight="1">
      <x:c r="A170" s="1"/>
      <x:c r="B170" s="1"/>
      <x:c r="C170" s="2"/>
      <x:c r="D170" s="2"/>
      <x:c r="E170" s="2"/>
      <x:c r="F170" s="2"/>
      <x:c r="G170" s="2"/>
      <x:c r="H170" s="2"/>
      <x:c r="I170" s="2"/>
      <x:c r="J170" s="2"/>
      <x:c r="K170" s="2"/>
      <x:c r="L170" s="2"/>
      <x:c r="M170" s="2"/>
      <x:c r="N170" s="2"/>
      <x:c r="O170" s="2"/>
      <x:c r="P170" s="2"/>
      <x:c r="Q170" s="2"/>
      <x:c r="R170" s="2"/>
      <x:c r="S170" s="2"/>
      <x:c r="T170" s="2"/>
      <x:c r="U170" s="2"/>
      <x:c r="V170" s="2"/>
      <x:c r="W170" s="2"/>
      <x:c r="X170" s="2"/>
      <x:c r="Y170" s="2"/>
      <x:c r="Z170" s="2"/>
      <x:c r="AA170" s="2"/>
      <x:c r="AB170" s="2"/>
      <x:c r="AC170" s="2"/>
      <x:c r="AD170" s="2"/>
    </x:row>
    <x:row r="171" ht="22" customHeight="1">
      <x:c r="A171" s="1"/>
      <x:c r="B171" s="1"/>
      <x:c r="C171" s="2"/>
      <x:c r="D171" s="2"/>
      <x:c r="E171" s="2"/>
      <x:c r="F171" s="2"/>
      <x:c r="G171" s="2"/>
      <x:c r="H171" s="2"/>
      <x:c r="I171" s="2"/>
      <x:c r="J171" s="2"/>
      <x:c r="K171" s="2"/>
      <x:c r="L171" s="2"/>
      <x:c r="M171" s="2"/>
      <x:c r="N171" s="2"/>
      <x:c r="O171" s="2"/>
      <x:c r="P171" s="2"/>
      <x:c r="Q171" s="2"/>
      <x:c r="R171" s="2"/>
      <x:c r="S171" s="2"/>
      <x:c r="T171" s="2"/>
      <x:c r="U171" s="2"/>
      <x:c r="V171" s="2"/>
      <x:c r="W171" s="2"/>
      <x:c r="X171" s="2"/>
      <x:c r="Y171" s="2"/>
      <x:c r="Z171" s="2"/>
      <x:c r="AA171" s="2"/>
      <x:c r="AB171" s="2"/>
      <x:c r="AC171" s="2"/>
      <x:c r="AD171" s="2"/>
    </x:row>
    <x:row r="172" ht="22" customHeight="1">
      <x:c r="A172" s="1"/>
      <x:c r="B172" s="1"/>
      <x:c r="C172" s="2"/>
      <x:c r="D172" s="2"/>
      <x:c r="E172" s="2"/>
      <x:c r="F172" s="2"/>
      <x:c r="G172" s="2"/>
      <x:c r="H172" s="2"/>
      <x:c r="I172" s="2"/>
      <x:c r="J172" s="2"/>
      <x:c r="K172" s="2"/>
      <x:c r="L172" s="2"/>
      <x:c r="M172" s="2"/>
      <x:c r="N172" s="2"/>
      <x:c r="O172" s="2"/>
      <x:c r="P172" s="2"/>
      <x:c r="Q172" s="2"/>
      <x:c r="R172" s="2"/>
      <x:c r="S172" s="2"/>
      <x:c r="T172" s="2"/>
      <x:c r="U172" s="2"/>
      <x:c r="V172" s="2"/>
      <x:c r="W172" s="2"/>
      <x:c r="X172" s="2"/>
      <x:c r="Y172" s="2"/>
      <x:c r="Z172" s="2"/>
      <x:c r="AA172" s="2"/>
      <x:c r="AB172" s="2"/>
      <x:c r="AC172" s="2"/>
      <x:c r="AD172" s="2"/>
    </x:row>
    <x:row r="173" ht="22" customHeight="1">
      <x:c r="A173" s="1"/>
      <x:c r="B173" s="1"/>
      <x:c r="C173" s="2"/>
      <x:c r="D173" s="2"/>
      <x:c r="E173" s="2"/>
      <x:c r="F173" s="2"/>
      <x:c r="G173" s="2"/>
      <x:c r="H173" s="2"/>
      <x:c r="I173" s="2"/>
      <x:c r="J173" s="2"/>
      <x:c r="K173" s="2"/>
      <x:c r="L173" s="2"/>
      <x:c r="M173" s="2"/>
      <x:c r="N173" s="2"/>
      <x:c r="O173" s="2"/>
      <x:c r="P173" s="2"/>
      <x:c r="Q173" s="2"/>
      <x:c r="R173" s="2"/>
      <x:c r="S173" s="2"/>
      <x:c r="T173" s="2"/>
      <x:c r="U173" s="2"/>
      <x:c r="V173" s="2"/>
      <x:c r="W173" s="2"/>
      <x:c r="X173" s="2"/>
      <x:c r="Y173" s="2"/>
      <x:c r="Z173" s="2"/>
      <x:c r="AA173" s="2"/>
      <x:c r="AB173" s="2"/>
      <x:c r="AC173" s="2"/>
      <x:c r="AD173" s="2"/>
    </x:row>
    <x:row r="174" ht="22" customHeight="1">
      <x:c r="A174" s="1"/>
      <x:c r="B174" s="1"/>
      <x:c r="C174" s="2"/>
      <x:c r="D174" s="2"/>
      <x:c r="E174" s="2"/>
      <x:c r="F174" s="2"/>
      <x:c r="G174" s="2"/>
      <x:c r="H174" s="2"/>
      <x:c r="I174" s="2"/>
      <x:c r="J174" s="2"/>
      <x:c r="K174" s="2"/>
      <x:c r="L174" s="2"/>
      <x:c r="M174" s="2"/>
      <x:c r="N174" s="2"/>
      <x:c r="O174" s="2"/>
      <x:c r="P174" s="2"/>
      <x:c r="Q174" s="2"/>
      <x:c r="R174" s="2"/>
      <x:c r="S174" s="2"/>
      <x:c r="T174" s="2"/>
      <x:c r="U174" s="2"/>
      <x:c r="V174" s="2"/>
      <x:c r="W174" s="2"/>
      <x:c r="X174" s="2"/>
      <x:c r="Y174" s="2"/>
      <x:c r="Z174" s="2"/>
      <x:c r="AA174" s="2"/>
      <x:c r="AB174" s="2"/>
      <x:c r="AC174" s="2"/>
      <x:c r="AD174" s="2"/>
    </x:row>
    <x:row r="175" ht="22" customHeight="1">
      <x:c r="A175" s="1"/>
      <x:c r="B175" s="1"/>
      <x:c r="C175" s="2"/>
      <x:c r="D175" s="2"/>
      <x:c r="E175" s="2"/>
      <x:c r="F175" s="2"/>
      <x:c r="G175" s="2"/>
      <x:c r="H175" s="2"/>
      <x:c r="I175" s="2"/>
      <x:c r="J175" s="2"/>
      <x:c r="K175" s="2"/>
      <x:c r="L175" s="2"/>
      <x:c r="M175" s="2"/>
      <x:c r="N175" s="2"/>
      <x:c r="O175" s="2"/>
      <x:c r="P175" s="2"/>
      <x:c r="Q175" s="2"/>
      <x:c r="R175" s="2"/>
      <x:c r="S175" s="2"/>
      <x:c r="T175" s="2"/>
      <x:c r="U175" s="2"/>
      <x:c r="V175" s="2"/>
      <x:c r="W175" s="2"/>
      <x:c r="X175" s="2"/>
      <x:c r="Y175" s="2"/>
      <x:c r="Z175" s="2"/>
      <x:c r="AA175" s="2"/>
      <x:c r="AB175" s="2"/>
      <x:c r="AC175" s="2"/>
      <x:c r="AD175" s="2"/>
    </x:row>
    <x:row r="176" ht="22" customHeight="1">
      <x:c r="A176" s="1"/>
      <x:c r="B176" s="1"/>
      <x:c r="C176" s="2"/>
      <x:c r="D176" s="2"/>
      <x:c r="E176" s="2"/>
      <x:c r="F176" s="2"/>
      <x:c r="G176" s="2"/>
      <x:c r="H176" s="2"/>
      <x:c r="I176" s="2"/>
      <x:c r="J176" s="2"/>
      <x:c r="K176" s="2"/>
      <x:c r="L176" s="2"/>
      <x:c r="M176" s="2"/>
      <x:c r="N176" s="2"/>
      <x:c r="O176" s="2"/>
      <x:c r="P176" s="2"/>
      <x:c r="Q176" s="2"/>
      <x:c r="R176" s="2"/>
      <x:c r="S176" s="2"/>
      <x:c r="T176" s="2"/>
      <x:c r="U176" s="2"/>
      <x:c r="V176" s="2"/>
      <x:c r="W176" s="2"/>
      <x:c r="X176" s="2"/>
      <x:c r="Y176" s="2"/>
      <x:c r="Z176" s="2"/>
      <x:c r="AA176" s="2"/>
      <x:c r="AB176" s="2"/>
      <x:c r="AC176" s="2"/>
      <x:c r="AD176" s="2"/>
    </x:row>
    <x:row r="177" ht="22" customHeight="1">
      <x:c r="A177" s="1"/>
      <x:c r="B177" s="1"/>
      <x:c r="C177" s="2"/>
      <x:c r="D177" s="2"/>
      <x:c r="E177" s="2"/>
      <x:c r="F177" s="2"/>
      <x:c r="G177" s="2"/>
      <x:c r="H177" s="2"/>
      <x:c r="I177" s="2"/>
      <x:c r="J177" s="2"/>
      <x:c r="K177" s="2"/>
      <x:c r="L177" s="2"/>
      <x:c r="M177" s="2"/>
      <x:c r="N177" s="2"/>
      <x:c r="O177" s="2"/>
      <x:c r="P177" s="2"/>
      <x:c r="Q177" s="2"/>
      <x:c r="R177" s="2"/>
      <x:c r="S177" s="2"/>
      <x:c r="T177" s="2"/>
      <x:c r="U177" s="2"/>
      <x:c r="V177" s="2"/>
      <x:c r="W177" s="2"/>
      <x:c r="X177" s="2"/>
      <x:c r="Y177" s="2"/>
      <x:c r="Z177" s="2"/>
      <x:c r="AA177" s="2"/>
      <x:c r="AB177" s="2"/>
      <x:c r="AC177" s="2"/>
      <x:c r="AD177" s="2"/>
    </x:row>
    <x:row r="178" ht="22" customHeight="1">
      <x:c r="A178" s="1"/>
      <x:c r="B178" s="1"/>
      <x:c r="C178" s="2"/>
      <x:c r="D178" s="2"/>
      <x:c r="E178" s="2"/>
      <x:c r="F178" s="2"/>
      <x:c r="G178" s="2"/>
      <x:c r="H178" s="2"/>
      <x:c r="I178" s="2"/>
      <x:c r="J178" s="2"/>
      <x:c r="K178" s="2"/>
      <x:c r="L178" s="2"/>
      <x:c r="M178" s="2"/>
      <x:c r="N178" s="2"/>
      <x:c r="O178" s="2"/>
      <x:c r="P178" s="2"/>
      <x:c r="Q178" s="2"/>
      <x:c r="R178" s="2"/>
      <x:c r="S178" s="2"/>
      <x:c r="T178" s="2"/>
      <x:c r="U178" s="2"/>
      <x:c r="V178" s="2"/>
      <x:c r="W178" s="2"/>
      <x:c r="X178" s="2"/>
      <x:c r="Y178" s="2"/>
      <x:c r="Z178" s="2"/>
      <x:c r="AA178" s="2"/>
      <x:c r="AB178" s="2"/>
      <x:c r="AC178" s="2"/>
      <x:c r="AD178" s="2"/>
    </x:row>
    <x:row r="179" ht="22" customHeight="1">
      <x:c r="A179" s="1"/>
      <x:c r="B179" s="1"/>
      <x:c r="C179" s="2"/>
      <x:c r="D179" s="2"/>
      <x:c r="E179" s="2"/>
      <x:c r="F179" s="2"/>
      <x:c r="G179" s="2"/>
      <x:c r="H179" s="2"/>
      <x:c r="I179" s="2"/>
      <x:c r="J179" s="2"/>
      <x:c r="K179" s="2"/>
      <x:c r="L179" s="2"/>
      <x:c r="M179" s="2"/>
      <x:c r="N179" s="2"/>
      <x:c r="O179" s="2"/>
      <x:c r="P179" s="2"/>
      <x:c r="Q179" s="2"/>
      <x:c r="R179" s="2"/>
      <x:c r="S179" s="2"/>
      <x:c r="T179" s="2"/>
      <x:c r="U179" s="2"/>
      <x:c r="V179" s="2"/>
      <x:c r="W179" s="2"/>
      <x:c r="X179" s="2"/>
      <x:c r="Y179" s="2"/>
      <x:c r="Z179" s="2"/>
      <x:c r="AA179" s="2"/>
      <x:c r="AB179" s="2"/>
      <x:c r="AC179" s="2"/>
      <x:c r="AD179" s="2"/>
    </x:row>
    <x:row r="180" ht="22" customHeight="1">
      <x:c r="A180" s="1"/>
      <x:c r="B180" s="1"/>
      <x:c r="C180" s="2"/>
      <x:c r="D180" s="2"/>
      <x:c r="E180" s="2"/>
      <x:c r="F180" s="2"/>
      <x:c r="G180" s="2"/>
      <x:c r="H180" s="2"/>
      <x:c r="I180" s="2"/>
      <x:c r="J180" s="2"/>
      <x:c r="K180" s="2"/>
      <x:c r="L180" s="2"/>
      <x:c r="M180" s="2"/>
      <x:c r="N180" s="2"/>
      <x:c r="O180" s="2"/>
      <x:c r="P180" s="2"/>
      <x:c r="Q180" s="2"/>
      <x:c r="R180" s="2"/>
      <x:c r="S180" s="2"/>
      <x:c r="T180" s="2"/>
      <x:c r="U180" s="2"/>
      <x:c r="V180" s="2"/>
      <x:c r="W180" s="2"/>
      <x:c r="X180" s="2"/>
      <x:c r="Y180" s="2"/>
      <x:c r="Z180" s="2"/>
      <x:c r="AA180" s="2"/>
      <x:c r="AB180" s="2"/>
      <x:c r="AC180" s="2"/>
      <x:c r="AD180" s="2"/>
    </x:row>
    <x:row r="181" ht="22" customHeight="1">
      <x:c r="A181" s="1"/>
      <x:c r="B181" s="1"/>
      <x:c r="C181" s="2"/>
      <x:c r="D181" s="2"/>
      <x:c r="E181" s="2"/>
      <x:c r="F181" s="2"/>
      <x:c r="G181" s="2"/>
      <x:c r="H181" s="2"/>
      <x:c r="I181" s="2"/>
      <x:c r="J181" s="2"/>
      <x:c r="K181" s="2"/>
      <x:c r="L181" s="2"/>
      <x:c r="M181" s="2"/>
      <x:c r="N181" s="2"/>
      <x:c r="O181" s="2"/>
      <x:c r="P181" s="2"/>
      <x:c r="Q181" s="2"/>
      <x:c r="R181" s="2"/>
      <x:c r="S181" s="2"/>
      <x:c r="T181" s="2"/>
      <x:c r="U181" s="2"/>
      <x:c r="V181" s="2"/>
      <x:c r="W181" s="2"/>
      <x:c r="X181" s="2"/>
      <x:c r="Y181" s="2"/>
      <x:c r="Z181" s="2"/>
      <x:c r="AA181" s="2"/>
      <x:c r="AB181" s="2"/>
      <x:c r="AC181" s="2"/>
      <x:c r="AD181" s="2"/>
    </x:row>
    <x:row r="182" ht="22" customHeight="1">
      <x:c r="A182" s="1"/>
      <x:c r="B182" s="1"/>
      <x:c r="C182" s="2"/>
      <x:c r="D182" s="2"/>
      <x:c r="E182" s="2"/>
      <x:c r="F182" s="2"/>
      <x:c r="G182" s="2"/>
      <x:c r="H182" s="2"/>
      <x:c r="I182" s="2"/>
      <x:c r="J182" s="2"/>
      <x:c r="K182" s="2"/>
      <x:c r="L182" s="2"/>
      <x:c r="M182" s="2"/>
      <x:c r="N182" s="2"/>
      <x:c r="O182" s="2"/>
      <x:c r="P182" s="2"/>
      <x:c r="Q182" s="2"/>
      <x:c r="R182" s="2"/>
      <x:c r="S182" s="2"/>
      <x:c r="T182" s="2"/>
      <x:c r="U182" s="2"/>
      <x:c r="V182" s="2"/>
      <x:c r="W182" s="2"/>
      <x:c r="X182" s="2"/>
      <x:c r="Y182" s="2"/>
      <x:c r="Z182" s="2"/>
      <x:c r="AA182" s="2"/>
      <x:c r="AB182" s="2"/>
      <x:c r="AC182" s="2"/>
      <x:c r="AD182" s="2"/>
    </x:row>
    <x:row r="183" ht="22" customHeight="1">
      <x:c r="A183" s="1"/>
      <x:c r="B183" s="1"/>
      <x:c r="C183" s="2"/>
      <x:c r="D183" s="2"/>
      <x:c r="E183" s="2"/>
      <x:c r="F183" s="2"/>
      <x:c r="G183" s="2"/>
      <x:c r="H183" s="2"/>
      <x:c r="I183" s="2"/>
      <x:c r="J183" s="2"/>
      <x:c r="K183" s="2"/>
      <x:c r="L183" s="2"/>
      <x:c r="M183" s="2"/>
      <x:c r="N183" s="2"/>
      <x:c r="O183" s="2"/>
      <x:c r="P183" s="2"/>
      <x:c r="Q183" s="2"/>
      <x:c r="R183" s="2"/>
      <x:c r="S183" s="2"/>
      <x:c r="T183" s="2"/>
      <x:c r="U183" s="2"/>
      <x:c r="V183" s="2"/>
      <x:c r="W183" s="2"/>
      <x:c r="X183" s="2"/>
      <x:c r="Y183" s="2"/>
      <x:c r="Z183" s="2"/>
      <x:c r="AA183" s="2"/>
      <x:c r="AB183" s="2"/>
      <x:c r="AC183" s="2"/>
      <x:c r="AD183" s="2"/>
    </x:row>
    <x:row r="184" ht="22" customHeight="1">
      <x:c r="A184" s="1"/>
      <x:c r="B184" s="1"/>
      <x:c r="C184" s="2"/>
      <x:c r="D184" s="2"/>
      <x:c r="E184" s="2"/>
      <x:c r="F184" s="2"/>
      <x:c r="G184" s="2"/>
      <x:c r="H184" s="2"/>
      <x:c r="I184" s="2"/>
      <x:c r="J184" s="2"/>
      <x:c r="K184" s="2"/>
      <x:c r="L184" s="2"/>
      <x:c r="M184" s="2"/>
      <x:c r="N184" s="2"/>
      <x:c r="O184" s="2"/>
      <x:c r="P184" s="2"/>
      <x:c r="Q184" s="2"/>
      <x:c r="R184" s="2"/>
      <x:c r="S184" s="2"/>
      <x:c r="T184" s="2"/>
      <x:c r="U184" s="2"/>
      <x:c r="V184" s="2"/>
      <x:c r="W184" s="2"/>
      <x:c r="X184" s="2"/>
      <x:c r="Y184" s="2"/>
      <x:c r="Z184" s="2"/>
      <x:c r="AA184" s="2"/>
      <x:c r="AB184" s="2"/>
      <x:c r="AC184" s="2"/>
      <x:c r="AD184" s="2"/>
    </x:row>
    <x:row r="185" ht="22" customHeight="1">
      <x:c r="A185" s="1"/>
      <x:c r="B185" s="1"/>
      <x:c r="C185" s="2"/>
      <x:c r="D185" s="2"/>
      <x:c r="E185" s="2"/>
      <x:c r="F185" s="2"/>
      <x:c r="G185" s="2"/>
      <x:c r="H185" s="2"/>
      <x:c r="I185" s="2"/>
      <x:c r="J185" s="2"/>
      <x:c r="K185" s="2"/>
      <x:c r="L185" s="2"/>
      <x:c r="M185" s="2"/>
      <x:c r="N185" s="2"/>
      <x:c r="O185" s="2"/>
      <x:c r="P185" s="2"/>
      <x:c r="Q185" s="2"/>
      <x:c r="R185" s="2"/>
      <x:c r="S185" s="2"/>
      <x:c r="T185" s="2"/>
      <x:c r="U185" s="2"/>
      <x:c r="V185" s="2"/>
      <x:c r="W185" s="2"/>
      <x:c r="X185" s="2"/>
      <x:c r="Y185" s="2"/>
      <x:c r="Z185" s="2"/>
      <x:c r="AA185" s="2"/>
      <x:c r="AB185" s="2"/>
      <x:c r="AC185" s="2"/>
      <x:c r="AD185" s="2"/>
    </x:row>
    <x:row r="186" ht="22" customHeight="1">
      <x:c r="A186" s="1"/>
      <x:c r="B186" s="1"/>
      <x:c r="C186" s="2"/>
      <x:c r="D186" s="2"/>
      <x:c r="E186" s="2"/>
      <x:c r="F186" s="2"/>
      <x:c r="G186" s="2"/>
      <x:c r="H186" s="2"/>
      <x:c r="I186" s="2"/>
      <x:c r="J186" s="2"/>
      <x:c r="K186" s="2"/>
      <x:c r="L186" s="2"/>
      <x:c r="M186" s="2"/>
      <x:c r="N186" s="2"/>
      <x:c r="O186" s="2"/>
      <x:c r="P186" s="2"/>
      <x:c r="Q186" s="2"/>
      <x:c r="R186" s="2"/>
      <x:c r="S186" s="2"/>
      <x:c r="T186" s="2"/>
      <x:c r="U186" s="2"/>
      <x:c r="V186" s="2"/>
      <x:c r="W186" s="2"/>
      <x:c r="X186" s="2"/>
      <x:c r="Y186" s="2"/>
      <x:c r="Z186" s="2"/>
      <x:c r="AA186" s="2"/>
      <x:c r="AB186" s="2"/>
      <x:c r="AC186" s="2"/>
      <x:c r="AD186" s="2"/>
    </x:row>
    <x:row r="187" ht="22" customHeight="1">
      <x:c r="A187" s="1"/>
      <x:c r="B187" s="1"/>
      <x:c r="C187" s="2"/>
      <x:c r="D187" s="2"/>
      <x:c r="E187" s="2"/>
      <x:c r="F187" s="2"/>
      <x:c r="G187" s="2"/>
      <x:c r="H187" s="2"/>
      <x:c r="I187" s="2"/>
      <x:c r="J187" s="2"/>
      <x:c r="K187" s="2"/>
      <x:c r="L187" s="2"/>
      <x:c r="M187" s="2"/>
      <x:c r="N187" s="2"/>
      <x:c r="O187" s="2"/>
      <x:c r="P187" s="2"/>
      <x:c r="Q187" s="2"/>
      <x:c r="R187" s="2"/>
      <x:c r="S187" s="2"/>
      <x:c r="T187" s="2"/>
      <x:c r="U187" s="2"/>
      <x:c r="V187" s="2"/>
      <x:c r="W187" s="2"/>
      <x:c r="X187" s="2"/>
      <x:c r="Y187" s="2"/>
      <x:c r="Z187" s="2"/>
      <x:c r="AA187" s="2"/>
      <x:c r="AB187" s="2"/>
      <x:c r="AC187" s="2"/>
      <x:c r="AD187" s="2"/>
    </x:row>
    <x:row r="188" ht="22" customHeight="1">
      <x:c r="A188" s="1"/>
      <x:c r="B188" s="1"/>
      <x:c r="C188" s="2"/>
      <x:c r="D188" s="2"/>
      <x:c r="E188" s="2"/>
      <x:c r="F188" s="2"/>
      <x:c r="G188" s="2"/>
      <x:c r="H188" s="2"/>
      <x:c r="I188" s="2"/>
      <x:c r="J188" s="2"/>
      <x:c r="K188" s="2"/>
      <x:c r="L188" s="2"/>
      <x:c r="M188" s="2"/>
      <x:c r="N188" s="2"/>
      <x:c r="O188" s="2"/>
      <x:c r="P188" s="2"/>
      <x:c r="Q188" s="2"/>
      <x:c r="R188" s="2"/>
      <x:c r="S188" s="2"/>
      <x:c r="T188" s="2"/>
      <x:c r="U188" s="2"/>
      <x:c r="V188" s="2"/>
      <x:c r="W188" s="2"/>
      <x:c r="X188" s="2"/>
      <x:c r="Y188" s="2"/>
      <x:c r="Z188" s="2"/>
      <x:c r="AA188" s="2"/>
      <x:c r="AB188" s="2"/>
      <x:c r="AC188" s="2"/>
      <x:c r="AD188" s="2"/>
    </x:row>
    <x:row r="189" ht="22" customHeight="1">
      <x:c r="A189" s="1"/>
      <x:c r="B189" s="1"/>
      <x:c r="C189" s="2"/>
      <x:c r="D189" s="2"/>
      <x:c r="E189" s="2"/>
      <x:c r="F189" s="2"/>
      <x:c r="G189" s="2"/>
      <x:c r="H189" s="2"/>
      <x:c r="I189" s="2"/>
      <x:c r="J189" s="2"/>
      <x:c r="K189" s="2"/>
      <x:c r="L189" s="2"/>
      <x:c r="M189" s="2"/>
      <x:c r="N189" s="2"/>
      <x:c r="O189" s="2"/>
      <x:c r="P189" s="2"/>
      <x:c r="Q189" s="2"/>
      <x:c r="R189" s="2"/>
      <x:c r="S189" s="2"/>
      <x:c r="T189" s="2"/>
      <x:c r="U189" s="2"/>
      <x:c r="V189" s="2"/>
      <x:c r="W189" s="2"/>
      <x:c r="X189" s="2"/>
      <x:c r="Y189" s="2"/>
      <x:c r="Z189" s="2"/>
      <x:c r="AA189" s="2"/>
      <x:c r="AB189" s="2"/>
      <x:c r="AC189" s="2"/>
      <x:c r="AD189" s="2"/>
    </x:row>
    <x:row r="190" ht="22" customHeight="1">
      <x:c r="A190" s="1"/>
      <x:c r="B190" s="1"/>
      <x:c r="C190" s="2"/>
      <x:c r="D190" s="2"/>
      <x:c r="E190" s="2"/>
      <x:c r="F190" s="2"/>
      <x:c r="G190" s="2"/>
      <x:c r="H190" s="2"/>
      <x:c r="I190" s="2"/>
      <x:c r="J190" s="2"/>
      <x:c r="K190" s="2"/>
      <x:c r="L190" s="2"/>
      <x:c r="M190" s="2"/>
      <x:c r="N190" s="2"/>
      <x:c r="O190" s="2"/>
      <x:c r="P190" s="2"/>
      <x:c r="Q190" s="2"/>
      <x:c r="R190" s="2"/>
      <x:c r="S190" s="2"/>
      <x:c r="T190" s="2"/>
      <x:c r="U190" s="2"/>
      <x:c r="V190" s="2"/>
      <x:c r="W190" s="2"/>
      <x:c r="X190" s="2"/>
      <x:c r="Y190" s="2"/>
      <x:c r="Z190" s="2"/>
      <x:c r="AA190" s="2"/>
      <x:c r="AB190" s="2"/>
      <x:c r="AC190" s="2"/>
      <x:c r="AD190" s="2"/>
    </x:row>
    <x:row r="191" ht="22" customHeight="1">
      <x:c r="A191" s="1"/>
      <x:c r="B191" s="1"/>
      <x:c r="C191" s="2"/>
      <x:c r="D191" s="2"/>
      <x:c r="E191" s="2"/>
      <x:c r="F191" s="2"/>
      <x:c r="G191" s="2"/>
      <x:c r="H191" s="2"/>
      <x:c r="I191" s="2"/>
      <x:c r="J191" s="2"/>
      <x:c r="K191" s="2"/>
      <x:c r="L191" s="2"/>
      <x:c r="M191" s="2"/>
      <x:c r="N191" s="2"/>
      <x:c r="O191" s="2"/>
      <x:c r="P191" s="2"/>
      <x:c r="Q191" s="2"/>
      <x:c r="R191" s="2"/>
      <x:c r="S191" s="2"/>
      <x:c r="T191" s="2"/>
      <x:c r="U191" s="2"/>
      <x:c r="V191" s="2"/>
      <x:c r="W191" s="2"/>
      <x:c r="X191" s="2"/>
      <x:c r="Y191" s="2"/>
      <x:c r="Z191" s="2"/>
      <x:c r="AA191" s="2"/>
      <x:c r="AB191" s="2"/>
      <x:c r="AC191" s="2"/>
      <x:c r="AD191" s="2"/>
    </x:row>
    <x:row r="192" ht="22" customHeight="1">
      <x:c r="A192" s="1"/>
      <x:c r="B192" s="1"/>
      <x:c r="C192" s="2"/>
      <x:c r="D192" s="2"/>
      <x:c r="E192" s="2"/>
      <x:c r="F192" s="2"/>
      <x:c r="G192" s="2"/>
      <x:c r="H192" s="2"/>
      <x:c r="I192" s="2"/>
      <x:c r="J192" s="2"/>
      <x:c r="K192" s="2"/>
      <x:c r="L192" s="2"/>
      <x:c r="M192" s="2"/>
      <x:c r="N192" s="2"/>
      <x:c r="O192" s="2"/>
      <x:c r="P192" s="2"/>
      <x:c r="Q192" s="2"/>
      <x:c r="R192" s="2"/>
      <x:c r="S192" s="2"/>
      <x:c r="T192" s="2"/>
      <x:c r="U192" s="2"/>
      <x:c r="V192" s="2"/>
      <x:c r="W192" s="2"/>
      <x:c r="X192" s="2"/>
      <x:c r="Y192" s="2"/>
      <x:c r="Z192" s="2"/>
      <x:c r="AA192" s="2"/>
      <x:c r="AB192" s="2"/>
      <x:c r="AC192" s="2"/>
      <x:c r="AD192" s="2"/>
    </x:row>
    <x:row r="193" ht="22" customHeight="1">
      <x:c r="A193" s="1"/>
      <x:c r="B193" s="1"/>
      <x:c r="C193" s="2"/>
      <x:c r="D193" s="2"/>
      <x:c r="E193" s="2"/>
      <x:c r="F193" s="2"/>
      <x:c r="G193" s="2"/>
      <x:c r="H193" s="2"/>
      <x:c r="I193" s="2"/>
      <x:c r="J193" s="2"/>
      <x:c r="K193" s="2"/>
      <x:c r="L193" s="2"/>
      <x:c r="M193" s="2"/>
      <x:c r="N193" s="2"/>
      <x:c r="O193" s="2"/>
      <x:c r="P193" s="2"/>
      <x:c r="Q193" s="2"/>
      <x:c r="R193" s="2"/>
      <x:c r="S193" s="2"/>
      <x:c r="T193" s="2"/>
      <x:c r="U193" s="2"/>
      <x:c r="V193" s="2"/>
      <x:c r="W193" s="2"/>
      <x:c r="X193" s="2"/>
      <x:c r="Y193" s="2"/>
      <x:c r="Z193" s="2"/>
      <x:c r="AA193" s="2"/>
      <x:c r="AB193" s="2"/>
      <x:c r="AC193" s="2"/>
      <x:c r="AD193" s="2"/>
    </x:row>
    <x:row r="194" ht="22" customHeight="1">
      <x:c r="A194" s="1"/>
      <x:c r="B194" s="1"/>
      <x:c r="C194" s="2"/>
      <x:c r="D194" s="2"/>
      <x:c r="E194" s="2"/>
      <x:c r="F194" s="2"/>
      <x:c r="G194" s="2"/>
      <x:c r="H194" s="2"/>
      <x:c r="I194" s="2"/>
      <x:c r="J194" s="2"/>
      <x:c r="K194" s="2"/>
      <x:c r="L194" s="2"/>
      <x:c r="M194" s="2"/>
      <x:c r="N194" s="2"/>
      <x:c r="O194" s="2"/>
      <x:c r="P194" s="2"/>
      <x:c r="Q194" s="2"/>
      <x:c r="R194" s="2"/>
      <x:c r="S194" s="2"/>
      <x:c r="T194" s="2"/>
      <x:c r="U194" s="2"/>
      <x:c r="V194" s="2"/>
      <x:c r="W194" s="2"/>
      <x:c r="X194" s="2"/>
      <x:c r="Y194" s="2"/>
      <x:c r="Z194" s="2"/>
      <x:c r="AA194" s="2"/>
      <x:c r="AB194" s="2"/>
      <x:c r="AC194" s="2"/>
      <x:c r="AD194" s="2"/>
    </x:row>
    <x:row r="195" ht="22" customHeight="1">
      <x:c r="A195" s="1"/>
      <x:c r="B195" s="1"/>
      <x:c r="C195" s="2"/>
      <x:c r="D195" s="2"/>
      <x:c r="E195" s="2"/>
      <x:c r="F195" s="2"/>
      <x:c r="G195" s="2"/>
      <x:c r="H195" s="2"/>
      <x:c r="I195" s="2"/>
      <x:c r="J195" s="2"/>
      <x:c r="K195" s="2"/>
      <x:c r="L195" s="2"/>
      <x:c r="M195" s="2"/>
      <x:c r="N195" s="2"/>
      <x:c r="O195" s="2"/>
      <x:c r="P195" s="2"/>
      <x:c r="Q195" s="2"/>
      <x:c r="R195" s="2"/>
      <x:c r="S195" s="2"/>
      <x:c r="T195" s="2"/>
      <x:c r="U195" s="2"/>
      <x:c r="V195" s="2"/>
      <x:c r="W195" s="2"/>
      <x:c r="X195" s="2"/>
      <x:c r="Y195" s="2"/>
      <x:c r="Z195" s="2"/>
      <x:c r="AA195" s="2"/>
      <x:c r="AB195" s="2"/>
      <x:c r="AC195" s="2"/>
      <x:c r="AD195" s="2"/>
    </x:row>
    <x:row r="196" ht="22" customHeight="1">
      <x:c r="A196" s="1"/>
      <x:c r="B196" s="1"/>
      <x:c r="C196" s="2"/>
      <x:c r="D196" s="2"/>
      <x:c r="E196" s="2"/>
      <x:c r="F196" s="2"/>
      <x:c r="G196" s="2"/>
      <x:c r="H196" s="2"/>
      <x:c r="I196" s="2"/>
      <x:c r="J196" s="2"/>
      <x:c r="K196" s="2"/>
      <x:c r="L196" s="2"/>
      <x:c r="M196" s="2"/>
      <x:c r="N196" s="2"/>
      <x:c r="O196" s="2"/>
      <x:c r="P196" s="2"/>
      <x:c r="Q196" s="2"/>
      <x:c r="R196" s="2"/>
      <x:c r="S196" s="2"/>
      <x:c r="T196" s="2"/>
      <x:c r="U196" s="2"/>
      <x:c r="V196" s="2"/>
      <x:c r="W196" s="2"/>
      <x:c r="X196" s="2"/>
      <x:c r="Y196" s="2"/>
      <x:c r="Z196" s="2"/>
      <x:c r="AA196" s="2"/>
      <x:c r="AB196" s="2"/>
      <x:c r="AC196" s="2"/>
      <x:c r="AD196" s="2"/>
    </x:row>
    <x:row r="197" ht="22" customHeight="1">
      <x:c r="A197" s="1"/>
      <x:c r="B197" s="1"/>
      <x:c r="C197" s="2"/>
      <x:c r="D197" s="2"/>
      <x:c r="E197" s="2"/>
      <x:c r="F197" s="2"/>
      <x:c r="G197" s="2"/>
      <x:c r="H197" s="2"/>
      <x:c r="I197" s="2"/>
      <x:c r="J197" s="2"/>
      <x:c r="K197" s="2"/>
      <x:c r="L197" s="2"/>
      <x:c r="M197" s="2"/>
      <x:c r="N197" s="2"/>
      <x:c r="O197" s="2"/>
      <x:c r="P197" s="2"/>
      <x:c r="Q197" s="2"/>
      <x:c r="R197" s="2"/>
      <x:c r="S197" s="2"/>
      <x:c r="T197" s="2"/>
      <x:c r="U197" s="2"/>
      <x:c r="V197" s="2"/>
      <x:c r="W197" s="2"/>
      <x:c r="X197" s="2"/>
      <x:c r="Y197" s="2"/>
      <x:c r="Z197" s="2"/>
      <x:c r="AA197" s="2"/>
      <x:c r="AB197" s="2"/>
      <x:c r="AC197" s="2"/>
      <x:c r="AD197" s="2"/>
    </x:row>
    <x:row r="198" ht="22" customHeight="1">
      <x:c r="A198" s="1"/>
      <x:c r="B198" s="1"/>
      <x:c r="C198" s="2"/>
      <x:c r="D198" s="2"/>
      <x:c r="E198" s="2"/>
      <x:c r="F198" s="2"/>
      <x:c r="G198" s="2"/>
      <x:c r="H198" s="2"/>
      <x:c r="I198" s="2"/>
      <x:c r="J198" s="2"/>
      <x:c r="K198" s="2"/>
      <x:c r="L198" s="2"/>
      <x:c r="M198" s="2"/>
      <x:c r="N198" s="2"/>
      <x:c r="O198" s="2"/>
      <x:c r="P198" s="2"/>
      <x:c r="Q198" s="2"/>
      <x:c r="R198" s="2"/>
      <x:c r="S198" s="2"/>
      <x:c r="T198" s="2"/>
      <x:c r="U198" s="2"/>
      <x:c r="V198" s="2"/>
      <x:c r="W198" s="2"/>
      <x:c r="X198" s="2"/>
      <x:c r="Y198" s="2"/>
      <x:c r="Z198" s="2"/>
      <x:c r="AA198" s="2"/>
      <x:c r="AB198" s="2"/>
      <x:c r="AC198" s="2"/>
      <x:c r="AD198" s="2"/>
    </x:row>
    <x:row r="199" ht="22" customHeight="1">
      <x:c r="A199" s="1"/>
      <x:c r="B199" s="1"/>
      <x:c r="C199" s="2"/>
      <x:c r="D199" s="2"/>
      <x:c r="E199" s="2"/>
      <x:c r="F199" s="2"/>
      <x:c r="G199" s="2"/>
      <x:c r="H199" s="2"/>
      <x:c r="I199" s="2"/>
      <x:c r="J199" s="2"/>
      <x:c r="K199" s="2"/>
      <x:c r="L199" s="2"/>
      <x:c r="M199" s="2"/>
      <x:c r="N199" s="2"/>
      <x:c r="O199" s="2"/>
      <x:c r="P199" s="2"/>
      <x:c r="Q199" s="2"/>
      <x:c r="R199" s="2"/>
      <x:c r="S199" s="2"/>
      <x:c r="T199" s="2"/>
      <x:c r="U199" s="2"/>
      <x:c r="V199" s="2"/>
      <x:c r="W199" s="2"/>
      <x:c r="X199" s="2"/>
      <x:c r="Y199" s="2"/>
      <x:c r="Z199" s="2"/>
      <x:c r="AA199" s="2"/>
      <x:c r="AB199" s="2"/>
      <x:c r="AC199" s="2"/>
      <x:c r="AD199" s="2"/>
    </x:row>
    <x:row r="200" ht="22" customHeight="1">
      <x:c r="A200" s="1"/>
      <x:c r="B200" s="1"/>
      <x:c r="C200" s="2"/>
      <x:c r="D200" s="2"/>
      <x:c r="E200" s="2"/>
      <x:c r="F200" s="2"/>
      <x:c r="G200" s="2"/>
      <x:c r="H200" s="2"/>
      <x:c r="I200" s="2"/>
      <x:c r="J200" s="2"/>
      <x:c r="K200" s="2"/>
      <x:c r="L200" s="2"/>
      <x:c r="M200" s="2"/>
      <x:c r="N200" s="2"/>
      <x:c r="O200" s="2"/>
      <x:c r="P200" s="2"/>
      <x:c r="Q200" s="2"/>
      <x:c r="R200" s="2"/>
      <x:c r="S200" s="2"/>
      <x:c r="T200" s="2"/>
      <x:c r="U200" s="2"/>
      <x:c r="V200" s="2"/>
      <x:c r="W200" s="2"/>
      <x:c r="X200" s="2"/>
      <x:c r="Y200" s="2"/>
      <x:c r="Z200" s="2"/>
      <x:c r="AA200" s="2"/>
      <x:c r="AB200" s="2"/>
      <x:c r="AC200" s="2"/>
      <x:c r="AD200" s="2"/>
    </x:row>
    <x:row r="201" ht="22" customHeight="1">
      <x:c r="A201" s="1"/>
      <x:c r="B201" s="1"/>
      <x:c r="C201" s="2"/>
      <x:c r="D201" s="2"/>
      <x:c r="E201" s="2"/>
      <x:c r="F201" s="2"/>
      <x:c r="G201" s="2"/>
      <x:c r="H201" s="2"/>
      <x:c r="I201" s="2"/>
      <x:c r="J201" s="2"/>
      <x:c r="K201" s="2"/>
      <x:c r="L201" s="2"/>
      <x:c r="M201" s="2"/>
      <x:c r="N201" s="2"/>
      <x:c r="O201" s="2"/>
      <x:c r="P201" s="2"/>
      <x:c r="Q201" s="2"/>
      <x:c r="R201" s="2"/>
      <x:c r="S201" s="2"/>
      <x:c r="T201" s="2"/>
      <x:c r="U201" s="2"/>
      <x:c r="V201" s="2"/>
      <x:c r="W201" s="2"/>
      <x:c r="X201" s="2"/>
      <x:c r="Y201" s="2"/>
      <x:c r="Z201" s="2"/>
      <x:c r="AA201" s="2"/>
      <x:c r="AB201" s="2"/>
      <x:c r="AC201" s="2"/>
      <x:c r="AD201" s="2"/>
    </x:row>
    <x:row r="202" ht="22" customHeight="1">
      <x:c r="A202" s="1"/>
      <x:c r="B202" s="1"/>
      <x:c r="C202" s="2"/>
      <x:c r="D202" s="2"/>
      <x:c r="E202" s="2"/>
      <x:c r="F202" s="2"/>
      <x:c r="G202" s="2"/>
      <x:c r="H202" s="2"/>
      <x:c r="I202" s="2"/>
      <x:c r="J202" s="2"/>
      <x:c r="K202" s="2"/>
      <x:c r="L202" s="2"/>
      <x:c r="M202" s="2"/>
      <x:c r="N202" s="2"/>
      <x:c r="O202" s="2"/>
      <x:c r="P202" s="2"/>
      <x:c r="Q202" s="2"/>
      <x:c r="R202" s="2"/>
      <x:c r="S202" s="2"/>
      <x:c r="T202" s="2"/>
      <x:c r="U202" s="2"/>
      <x:c r="V202" s="2"/>
      <x:c r="W202" s="2"/>
      <x:c r="X202" s="2"/>
      <x:c r="Y202" s="2"/>
      <x:c r="Z202" s="2"/>
      <x:c r="AA202" s="2"/>
      <x:c r="AB202" s="2"/>
      <x:c r="AC202" s="2"/>
      <x:c r="AD202" s="2"/>
    </x:row>
    <x:row r="203" ht="22" customHeight="1">
      <x:c r="A203" s="1"/>
      <x:c r="B203" s="1"/>
      <x:c r="C203" s="2"/>
      <x:c r="D203" s="2"/>
      <x:c r="E203" s="2"/>
      <x:c r="F203" s="2"/>
      <x:c r="G203" s="2"/>
      <x:c r="H203" s="2"/>
      <x:c r="I203" s="2"/>
      <x:c r="J203" s="2"/>
      <x:c r="K203" s="2"/>
      <x:c r="L203" s="2"/>
      <x:c r="M203" s="2"/>
      <x:c r="N203" s="2"/>
      <x:c r="O203" s="2"/>
      <x:c r="P203" s="2"/>
      <x:c r="Q203" s="2"/>
      <x:c r="R203" s="2"/>
      <x:c r="S203" s="2"/>
      <x:c r="T203" s="2"/>
      <x:c r="U203" s="2"/>
      <x:c r="V203" s="2"/>
      <x:c r="W203" s="2"/>
      <x:c r="X203" s="2"/>
      <x:c r="Y203" s="2"/>
      <x:c r="Z203" s="2"/>
      <x:c r="AA203" s="2"/>
      <x:c r="AB203" s="2"/>
      <x:c r="AC203" s="2"/>
      <x:c r="AD203" s="2"/>
    </x:row>
    <x:row r="204" ht="22" customHeight="1">
      <x:c r="A204" s="1"/>
      <x:c r="B204" s="1"/>
      <x:c r="C204" s="2"/>
      <x:c r="D204" s="2"/>
      <x:c r="E204" s="2"/>
      <x:c r="F204" s="2"/>
      <x:c r="G204" s="2"/>
      <x:c r="H204" s="2"/>
      <x:c r="I204" s="2"/>
      <x:c r="J204" s="2"/>
      <x:c r="K204" s="2"/>
      <x:c r="L204" s="2"/>
      <x:c r="M204" s="2"/>
      <x:c r="N204" s="2"/>
      <x:c r="O204" s="2"/>
      <x:c r="P204" s="2"/>
      <x:c r="Q204" s="2"/>
      <x:c r="R204" s="2"/>
      <x:c r="S204" s="2"/>
      <x:c r="T204" s="2"/>
      <x:c r="U204" s="2"/>
      <x:c r="V204" s="2"/>
      <x:c r="W204" s="2"/>
      <x:c r="X204" s="2"/>
      <x:c r="Y204" s="2"/>
      <x:c r="Z204" s="2"/>
      <x:c r="AA204" s="2"/>
      <x:c r="AB204" s="2"/>
      <x:c r="AC204" s="2"/>
      <x:c r="AD204" s="2"/>
    </x:row>
    <x:row r="205" ht="22" customHeight="1">
      <x:c r="A205" s="1"/>
      <x:c r="B205" s="1"/>
      <x:c r="C205" s="2"/>
      <x:c r="D205" s="2"/>
      <x:c r="E205" s="2"/>
      <x:c r="F205" s="2"/>
      <x:c r="G205" s="2"/>
      <x:c r="H205" s="2"/>
      <x:c r="I205" s="2"/>
      <x:c r="J205" s="2"/>
      <x:c r="K205" s="2"/>
      <x:c r="L205" s="2"/>
      <x:c r="M205" s="2"/>
      <x:c r="N205" s="2"/>
      <x:c r="O205" s="2"/>
      <x:c r="P205" s="2"/>
      <x:c r="Q205" s="2"/>
      <x:c r="R205" s="2"/>
      <x:c r="S205" s="2"/>
      <x:c r="T205" s="2"/>
      <x:c r="U205" s="2"/>
      <x:c r="V205" s="2"/>
      <x:c r="W205" s="2"/>
      <x:c r="X205" s="2"/>
      <x:c r="Y205" s="2"/>
      <x:c r="Z205" s="2"/>
      <x:c r="AA205" s="2"/>
      <x:c r="AB205" s="2"/>
      <x:c r="AC205" s="2"/>
      <x:c r="AD205" s="2"/>
    </x:row>
    <x:row r="206" ht="22" customHeight="1">
      <x:c r="A206" s="1"/>
      <x:c r="B206" s="1"/>
      <x:c r="C206" s="2"/>
      <x:c r="D206" s="2"/>
      <x:c r="E206" s="2"/>
      <x:c r="F206" s="2"/>
      <x:c r="G206" s="2"/>
      <x:c r="H206" s="2"/>
      <x:c r="I206" s="2"/>
      <x:c r="J206" s="2"/>
      <x:c r="K206" s="2"/>
      <x:c r="L206" s="2"/>
      <x:c r="M206" s="2"/>
      <x:c r="N206" s="2"/>
      <x:c r="O206" s="2"/>
      <x:c r="P206" s="2"/>
      <x:c r="Q206" s="2"/>
      <x:c r="R206" s="2"/>
      <x:c r="S206" s="2"/>
      <x:c r="T206" s="2"/>
      <x:c r="U206" s="2"/>
      <x:c r="V206" s="2"/>
      <x:c r="W206" s="2"/>
      <x:c r="X206" s="2"/>
      <x:c r="Y206" s="2"/>
      <x:c r="Z206" s="2"/>
      <x:c r="AA206" s="2"/>
      <x:c r="AB206" s="2"/>
      <x:c r="AC206" s="2"/>
      <x:c r="AD206" s="2"/>
    </x:row>
    <x:row r="207" ht="22" customHeight="1">
      <x:c r="A207" s="1"/>
      <x:c r="B207" s="1"/>
      <x:c r="C207" s="2"/>
      <x:c r="D207" s="2"/>
      <x:c r="E207" s="2"/>
      <x:c r="F207" s="2"/>
      <x:c r="G207" s="2"/>
      <x:c r="H207" s="2"/>
      <x:c r="I207" s="2"/>
      <x:c r="J207" s="2"/>
      <x:c r="K207" s="2"/>
      <x:c r="L207" s="2"/>
      <x:c r="M207" s="2"/>
      <x:c r="N207" s="2"/>
      <x:c r="O207" s="2"/>
      <x:c r="P207" s="2"/>
      <x:c r="Q207" s="2"/>
      <x:c r="R207" s="2"/>
      <x:c r="S207" s="2"/>
      <x:c r="T207" s="2"/>
      <x:c r="U207" s="2"/>
      <x:c r="V207" s="2"/>
      <x:c r="W207" s="2"/>
      <x:c r="X207" s="2"/>
      <x:c r="Y207" s="2"/>
      <x:c r="Z207" s="2"/>
      <x:c r="AA207" s="2"/>
      <x:c r="AB207" s="2"/>
      <x:c r="AC207" s="2"/>
      <x:c r="AD207" s="2"/>
    </x:row>
    <x:row r="208" ht="22" customHeight="1">
      <x:c r="A208" s="1"/>
      <x:c r="B208" s="1"/>
      <x:c r="C208" s="2"/>
      <x:c r="D208" s="2"/>
      <x:c r="E208" s="2"/>
      <x:c r="F208" s="2"/>
      <x:c r="G208" s="2"/>
      <x:c r="H208" s="2"/>
      <x:c r="I208" s="2"/>
      <x:c r="J208" s="2"/>
      <x:c r="K208" s="2"/>
      <x:c r="L208" s="2"/>
      <x:c r="M208" s="2"/>
      <x:c r="N208" s="2"/>
      <x:c r="O208" s="2"/>
      <x:c r="P208" s="2"/>
      <x:c r="Q208" s="2"/>
      <x:c r="R208" s="2"/>
      <x:c r="S208" s="2"/>
      <x:c r="T208" s="2"/>
      <x:c r="U208" s="2"/>
      <x:c r="V208" s="2"/>
      <x:c r="W208" s="2"/>
      <x:c r="X208" s="2"/>
      <x:c r="Y208" s="2"/>
      <x:c r="Z208" s="2"/>
      <x:c r="AA208" s="2"/>
      <x:c r="AB208" s="2"/>
      <x:c r="AC208" s="2"/>
      <x:c r="AD208" s="2"/>
    </x:row>
    <x:row r="209" ht="22" customHeight="1">
      <x:c r="A209" s="1"/>
      <x:c r="B209" s="1"/>
      <x:c r="C209" s="2"/>
      <x:c r="D209" s="2"/>
      <x:c r="E209" s="2"/>
      <x:c r="F209" s="2"/>
      <x:c r="G209" s="2"/>
      <x:c r="H209" s="2"/>
      <x:c r="I209" s="2"/>
      <x:c r="J209" s="2"/>
      <x:c r="K209" s="2"/>
      <x:c r="L209" s="2"/>
      <x:c r="M209" s="2"/>
      <x:c r="N209" s="2"/>
      <x:c r="O209" s="2"/>
      <x:c r="P209" s="2"/>
      <x:c r="Q209" s="2"/>
      <x:c r="R209" s="2"/>
      <x:c r="S209" s="2"/>
      <x:c r="T209" s="2"/>
      <x:c r="U209" s="2"/>
      <x:c r="V209" s="2"/>
      <x:c r="W209" s="2"/>
      <x:c r="X209" s="2"/>
      <x:c r="Y209" s="2"/>
      <x:c r="Z209" s="2"/>
      <x:c r="AA209" s="2"/>
      <x:c r="AB209" s="2"/>
      <x:c r="AC209" s="2"/>
      <x:c r="AD209" s="2"/>
    </x:row>
    <x:row r="210" ht="22" customHeight="1">
      <x:c r="A210" s="1"/>
      <x:c r="B210" s="1"/>
      <x:c r="C210" s="2"/>
      <x:c r="D210" s="2"/>
      <x:c r="E210" s="2"/>
      <x:c r="F210" s="2"/>
      <x:c r="G210" s="2"/>
      <x:c r="H210" s="2"/>
      <x:c r="I210" s="2"/>
      <x:c r="J210" s="2"/>
      <x:c r="K210" s="2"/>
      <x:c r="L210" s="2"/>
      <x:c r="M210" s="2"/>
      <x:c r="N210" s="2"/>
      <x:c r="O210" s="2"/>
      <x:c r="P210" s="2"/>
      <x:c r="Q210" s="2"/>
      <x:c r="R210" s="2"/>
      <x:c r="S210" s="2"/>
      <x:c r="T210" s="2"/>
      <x:c r="U210" s="2"/>
      <x:c r="V210" s="2"/>
      <x:c r="W210" s="2"/>
      <x:c r="X210" s="2"/>
      <x:c r="Y210" s="2"/>
      <x:c r="Z210" s="2"/>
      <x:c r="AA210" s="2"/>
      <x:c r="AB210" s="2"/>
      <x:c r="AC210" s="2"/>
      <x:c r="AD210" s="2"/>
    </x:row>
    <x:row r="211" ht="22" customHeight="1">
      <x:c r="A211" s="1"/>
      <x:c r="B211" s="1"/>
      <x:c r="C211" s="2"/>
      <x:c r="D211" s="2"/>
      <x:c r="E211" s="2"/>
      <x:c r="F211" s="2"/>
      <x:c r="G211" s="2"/>
      <x:c r="H211" s="2"/>
      <x:c r="I211" s="2"/>
      <x:c r="J211" s="2"/>
      <x:c r="K211" s="2"/>
      <x:c r="L211" s="2"/>
      <x:c r="M211" s="2"/>
      <x:c r="N211" s="2"/>
      <x:c r="O211" s="2"/>
      <x:c r="P211" s="2"/>
      <x:c r="Q211" s="2"/>
      <x:c r="R211" s="2"/>
      <x:c r="S211" s="2"/>
      <x:c r="T211" s="2"/>
      <x:c r="U211" s="2"/>
      <x:c r="V211" s="2"/>
      <x:c r="W211" s="2"/>
      <x:c r="X211" s="2"/>
      <x:c r="Y211" s="2"/>
      <x:c r="Z211" s="2"/>
      <x:c r="AA211" s="2"/>
      <x:c r="AB211" s="2"/>
      <x:c r="AC211" s="2"/>
      <x:c r="AD211" s="2"/>
    </x:row>
    <x:row r="212" ht="22" customHeight="1">
      <x:c r="A212" s="1"/>
      <x:c r="B212" s="1"/>
      <x:c r="C212" s="2"/>
      <x:c r="D212" s="2"/>
      <x:c r="E212" s="2"/>
      <x:c r="F212" s="2"/>
      <x:c r="G212" s="2"/>
      <x:c r="H212" s="2"/>
      <x:c r="I212" s="2"/>
      <x:c r="J212" s="2"/>
      <x:c r="K212" s="2"/>
      <x:c r="L212" s="2"/>
      <x:c r="M212" s="2"/>
      <x:c r="N212" s="2"/>
      <x:c r="O212" s="2"/>
      <x:c r="P212" s="2"/>
      <x:c r="Q212" s="2"/>
      <x:c r="R212" s="2"/>
      <x:c r="S212" s="2"/>
      <x:c r="T212" s="2"/>
      <x:c r="U212" s="2"/>
      <x:c r="V212" s="2"/>
      <x:c r="W212" s="2"/>
      <x:c r="X212" s="2"/>
      <x:c r="Y212" s="2"/>
      <x:c r="Z212" s="2"/>
      <x:c r="AA212" s="2"/>
      <x:c r="AB212" s="2"/>
      <x:c r="AC212" s="2"/>
      <x:c r="AD212" s="2"/>
    </x:row>
    <x:row r="213" ht="22" customHeight="1">
      <x:c r="A213" s="1"/>
      <x:c r="B213" s="1"/>
      <x:c r="C213" s="2"/>
      <x:c r="D213" s="2"/>
      <x:c r="E213" s="2"/>
      <x:c r="F213" s="2"/>
      <x:c r="G213" s="2"/>
      <x:c r="H213" s="2"/>
      <x:c r="I213" s="2"/>
      <x:c r="J213" s="2"/>
      <x:c r="K213" s="2"/>
      <x:c r="L213" s="2"/>
      <x:c r="M213" s="2"/>
      <x:c r="N213" s="2"/>
      <x:c r="O213" s="2"/>
      <x:c r="P213" s="2"/>
      <x:c r="Q213" s="2"/>
      <x:c r="R213" s="2"/>
      <x:c r="S213" s="2"/>
      <x:c r="T213" s="2"/>
      <x:c r="U213" s="2"/>
      <x:c r="V213" s="2"/>
      <x:c r="W213" s="2"/>
      <x:c r="X213" s="2"/>
      <x:c r="Y213" s="2"/>
      <x:c r="Z213" s="2"/>
      <x:c r="AA213" s="2"/>
      <x:c r="AB213" s="2"/>
      <x:c r="AC213" s="2"/>
      <x:c r="AD213" s="2"/>
    </x:row>
    <x:row r="214" ht="22" customHeight="1">
      <x:c r="A214" s="1"/>
      <x:c r="B214" s="1"/>
      <x:c r="C214" s="2"/>
      <x:c r="D214" s="2"/>
      <x:c r="E214" s="2"/>
      <x:c r="F214" s="2"/>
      <x:c r="G214" s="2"/>
      <x:c r="H214" s="2"/>
      <x:c r="I214" s="2"/>
      <x:c r="J214" s="2"/>
      <x:c r="K214" s="2"/>
      <x:c r="L214" s="2"/>
      <x:c r="M214" s="2"/>
      <x:c r="N214" s="2"/>
      <x:c r="O214" s="2"/>
      <x:c r="P214" s="2"/>
      <x:c r="Q214" s="2"/>
      <x:c r="R214" s="2"/>
      <x:c r="S214" s="2"/>
      <x:c r="T214" s="2"/>
      <x:c r="U214" s="2"/>
      <x:c r="V214" s="2"/>
      <x:c r="W214" s="2"/>
      <x:c r="X214" s="2"/>
      <x:c r="Y214" s="2"/>
      <x:c r="Z214" s="2"/>
      <x:c r="AA214" s="2"/>
      <x:c r="AB214" s="2"/>
      <x:c r="AC214" s="2"/>
      <x:c r="AD214" s="2"/>
    </x:row>
    <x:row r="215" ht="22" customHeight="1">
      <x:c r="A215" s="1"/>
      <x:c r="B215" s="1"/>
      <x:c r="C215" s="2"/>
      <x:c r="D215" s="2"/>
      <x:c r="E215" s="2"/>
      <x:c r="F215" s="2"/>
      <x:c r="G215" s="2"/>
      <x:c r="H215" s="2"/>
      <x:c r="I215" s="2"/>
      <x:c r="J215" s="2"/>
      <x:c r="K215" s="2"/>
      <x:c r="L215" s="2"/>
      <x:c r="M215" s="2"/>
      <x:c r="N215" s="2"/>
      <x:c r="O215" s="2"/>
      <x:c r="P215" s="2"/>
      <x:c r="Q215" s="2"/>
      <x:c r="R215" s="2"/>
      <x:c r="S215" s="2"/>
      <x:c r="T215" s="2"/>
      <x:c r="U215" s="2"/>
      <x:c r="V215" s="2"/>
      <x:c r="W215" s="2"/>
      <x:c r="X215" s="2"/>
      <x:c r="Y215" s="2"/>
      <x:c r="Z215" s="2"/>
      <x:c r="AA215" s="2"/>
      <x:c r="AB215" s="2"/>
      <x:c r="AC215" s="2"/>
      <x:c r="AD215" s="2"/>
    </x:row>
    <x:row r="216" ht="22" customHeight="1">
      <x:c r="A216" s="1"/>
      <x:c r="B216" s="1"/>
      <x:c r="C216" s="2"/>
      <x:c r="D216" s="2"/>
      <x:c r="E216" s="2"/>
      <x:c r="F216" s="2"/>
      <x:c r="G216" s="2"/>
      <x:c r="H216" s="2"/>
      <x:c r="I216" s="2"/>
      <x:c r="J216" s="2"/>
      <x:c r="K216" s="2"/>
      <x:c r="L216" s="2"/>
      <x:c r="M216" s="2"/>
      <x:c r="N216" s="2"/>
      <x:c r="O216" s="2"/>
      <x:c r="P216" s="2"/>
      <x:c r="Q216" s="2"/>
      <x:c r="R216" s="2"/>
      <x:c r="S216" s="2"/>
      <x:c r="T216" s="2"/>
      <x:c r="U216" s="2"/>
      <x:c r="V216" s="2"/>
      <x:c r="W216" s="2"/>
      <x:c r="X216" s="2"/>
      <x:c r="Y216" s="2"/>
      <x:c r="Z216" s="2"/>
      <x:c r="AA216" s="2"/>
      <x:c r="AB216" s="2"/>
      <x:c r="AC216" s="2"/>
      <x:c r="AD216" s="2"/>
    </x:row>
    <x:row r="217" ht="22" customHeight="1">
      <x:c r="A217" s="1"/>
      <x:c r="B217" s="1"/>
      <x:c r="C217" s="2"/>
      <x:c r="D217" s="2"/>
      <x:c r="E217" s="2"/>
      <x:c r="F217" s="2"/>
      <x:c r="G217" s="2"/>
      <x:c r="H217" s="2"/>
      <x:c r="I217" s="2"/>
      <x:c r="J217" s="2"/>
      <x:c r="K217" s="2"/>
      <x:c r="L217" s="2"/>
      <x:c r="M217" s="2"/>
      <x:c r="N217" s="2"/>
      <x:c r="O217" s="2"/>
      <x:c r="P217" s="2"/>
      <x:c r="Q217" s="2"/>
      <x:c r="R217" s="2"/>
      <x:c r="S217" s="2"/>
      <x:c r="T217" s="2"/>
      <x:c r="U217" s="2"/>
      <x:c r="V217" s="2"/>
      <x:c r="W217" s="2"/>
      <x:c r="X217" s="2"/>
      <x:c r="Y217" s="2"/>
      <x:c r="Z217" s="2"/>
      <x:c r="AA217" s="2"/>
      <x:c r="AB217" s="2"/>
      <x:c r="AC217" s="2"/>
      <x:c r="AD217" s="2"/>
    </x:row>
    <x:row r="218" ht="22" customHeight="1">
      <x:c r="A218" s="1"/>
      <x:c r="B218" s="1"/>
      <x:c r="C218" s="2"/>
      <x:c r="D218" s="2"/>
      <x:c r="E218" s="2"/>
      <x:c r="F218" s="2"/>
      <x:c r="G218" s="2"/>
      <x:c r="H218" s="2"/>
      <x:c r="I218" s="2"/>
      <x:c r="J218" s="2"/>
      <x:c r="K218" s="2"/>
      <x:c r="L218" s="2"/>
      <x:c r="M218" s="2"/>
      <x:c r="N218" s="2"/>
      <x:c r="O218" s="2"/>
      <x:c r="P218" s="2"/>
      <x:c r="Q218" s="2"/>
      <x:c r="R218" s="2"/>
      <x:c r="S218" s="2"/>
      <x:c r="T218" s="2"/>
      <x:c r="U218" s="2"/>
      <x:c r="V218" s="2"/>
      <x:c r="W218" s="2"/>
      <x:c r="X218" s="2"/>
      <x:c r="Y218" s="2"/>
      <x:c r="Z218" s="2"/>
      <x:c r="AA218" s="2"/>
      <x:c r="AB218" s="2"/>
      <x:c r="AC218" s="2"/>
      <x:c r="AD218" s="2"/>
    </x:row>
    <x:row r="219" ht="22" customHeight="1">
      <x:c r="A219" s="1"/>
      <x:c r="B219" s="1"/>
      <x:c r="C219" s="2"/>
      <x:c r="D219" s="2"/>
      <x:c r="E219" s="2"/>
      <x:c r="F219" s="2"/>
      <x:c r="G219" s="2"/>
      <x:c r="H219" s="2"/>
      <x:c r="I219" s="2"/>
      <x:c r="J219" s="2"/>
      <x:c r="K219" s="2"/>
      <x:c r="L219" s="2"/>
      <x:c r="M219" s="2"/>
      <x:c r="N219" s="2"/>
      <x:c r="O219" s="2"/>
      <x:c r="P219" s="2"/>
      <x:c r="Q219" s="2"/>
      <x:c r="R219" s="2"/>
      <x:c r="S219" s="2"/>
      <x:c r="T219" s="2"/>
      <x:c r="U219" s="2"/>
      <x:c r="V219" s="2"/>
      <x:c r="W219" s="2"/>
      <x:c r="X219" s="2"/>
      <x:c r="Y219" s="2"/>
      <x:c r="Z219" s="2"/>
      <x:c r="AA219" s="2"/>
      <x:c r="AB219" s="2"/>
      <x:c r="AC219" s="2"/>
      <x:c r="AD219" s="2"/>
    </x:row>
    <x:row r="220" ht="22" customHeight="1">
      <x:c r="A220" s="1"/>
      <x:c r="B220" s="1"/>
      <x:c r="C220" s="2"/>
      <x:c r="D220" s="2"/>
      <x:c r="E220" s="2"/>
      <x:c r="F220" s="2"/>
      <x:c r="G220" s="2"/>
      <x:c r="H220" s="2"/>
      <x:c r="I220" s="2"/>
      <x:c r="J220" s="2"/>
      <x:c r="K220" s="2"/>
      <x:c r="L220" s="2"/>
      <x:c r="M220" s="2"/>
      <x:c r="N220" s="2"/>
      <x:c r="O220" s="2"/>
      <x:c r="P220" s="2"/>
      <x:c r="Q220" s="2"/>
      <x:c r="R220" s="2"/>
      <x:c r="S220" s="2"/>
      <x:c r="T220" s="2"/>
      <x:c r="U220" s="2"/>
      <x:c r="V220" s="2"/>
      <x:c r="W220" s="2"/>
      <x:c r="X220" s="2"/>
      <x:c r="Y220" s="2"/>
      <x:c r="Z220" s="2"/>
      <x:c r="AA220" s="2"/>
      <x:c r="AB220" s="2"/>
      <x:c r="AC220" s="2"/>
      <x:c r="AD220" s="2"/>
    </x:row>
    <x:row r="221" ht="22" customHeight="1">
      <x:c r="A221" s="1"/>
      <x:c r="B221" s="1"/>
      <x:c r="C221" s="2"/>
      <x:c r="D221" s="2"/>
      <x:c r="E221" s="2"/>
      <x:c r="F221" s="2"/>
      <x:c r="G221" s="2"/>
      <x:c r="H221" s="2"/>
      <x:c r="I221" s="2"/>
      <x:c r="J221" s="2"/>
      <x:c r="K221" s="2"/>
      <x:c r="L221" s="2"/>
      <x:c r="M221" s="2"/>
      <x:c r="N221" s="2"/>
      <x:c r="O221" s="2"/>
      <x:c r="P221" s="2"/>
      <x:c r="Q221" s="2"/>
      <x:c r="R221" s="2"/>
      <x:c r="S221" s="2"/>
      <x:c r="T221" s="2"/>
      <x:c r="U221" s="2"/>
      <x:c r="V221" s="2"/>
      <x:c r="W221" s="2"/>
      <x:c r="X221" s="2"/>
      <x:c r="Y221" s="2"/>
      <x:c r="Z221" s="2"/>
      <x:c r="AA221" s="2"/>
      <x:c r="AB221" s="2"/>
      <x:c r="AC221" s="2"/>
      <x:c r="AD221" s="2"/>
    </x:row>
    <x:row r="222" ht="22" customHeight="1">
      <x:c r="A222" s="1"/>
      <x:c r="B222" s="1"/>
      <x:c r="C222" s="2"/>
      <x:c r="D222" s="2"/>
      <x:c r="E222" s="2"/>
      <x:c r="F222" s="2"/>
      <x:c r="G222" s="2"/>
      <x:c r="H222" s="2"/>
      <x:c r="I222" s="2"/>
      <x:c r="J222" s="2"/>
      <x:c r="K222" s="2"/>
      <x:c r="L222" s="2"/>
      <x:c r="M222" s="2"/>
      <x:c r="N222" s="2"/>
      <x:c r="O222" s="2"/>
      <x:c r="P222" s="2"/>
      <x:c r="Q222" s="2"/>
      <x:c r="R222" s="2"/>
      <x:c r="S222" s="2"/>
      <x:c r="T222" s="2"/>
      <x:c r="U222" s="2"/>
      <x:c r="V222" s="2"/>
      <x:c r="W222" s="2"/>
      <x:c r="X222" s="2"/>
      <x:c r="Y222" s="2"/>
      <x:c r="Z222" s="2"/>
      <x:c r="AA222" s="2"/>
      <x:c r="AB222" s="2"/>
      <x:c r="AC222" s="2"/>
      <x:c r="AD222" s="2"/>
    </x:row>
    <x:row r="223" ht="22" customHeight="1">
      <x:c r="A223" s="1"/>
      <x:c r="B223" s="1"/>
      <x:c r="C223" s="2"/>
      <x:c r="D223" s="2"/>
      <x:c r="E223" s="2"/>
      <x:c r="F223" s="2"/>
      <x:c r="G223" s="2"/>
      <x:c r="H223" s="2"/>
      <x:c r="I223" s="2"/>
      <x:c r="J223" s="2"/>
      <x:c r="K223" s="2"/>
      <x:c r="L223" s="2"/>
      <x:c r="M223" s="2"/>
      <x:c r="N223" s="2"/>
      <x:c r="O223" s="2"/>
      <x:c r="P223" s="2"/>
      <x:c r="Q223" s="2"/>
      <x:c r="R223" s="2"/>
      <x:c r="S223" s="2"/>
      <x:c r="T223" s="2"/>
      <x:c r="U223" s="2"/>
      <x:c r="V223" s="2"/>
      <x:c r="W223" s="2"/>
      <x:c r="X223" s="2"/>
      <x:c r="Y223" s="2"/>
      <x:c r="Z223" s="2"/>
      <x:c r="AA223" s="2"/>
      <x:c r="AB223" s="2"/>
      <x:c r="AC223" s="2"/>
      <x:c r="AD223" s="2"/>
    </x:row>
    <x:row r="224" ht="22" customHeight="1">
      <x:c r="A224" s="1"/>
      <x:c r="B224" s="1"/>
      <x:c r="C224" s="2"/>
      <x:c r="D224" s="2"/>
      <x:c r="E224" s="2"/>
      <x:c r="F224" s="2"/>
      <x:c r="G224" s="2"/>
      <x:c r="H224" s="2"/>
      <x:c r="I224" s="2"/>
      <x:c r="J224" s="2"/>
      <x:c r="K224" s="2"/>
      <x:c r="L224" s="2"/>
      <x:c r="M224" s="2"/>
      <x:c r="N224" s="2"/>
      <x:c r="O224" s="2"/>
      <x:c r="P224" s="2"/>
      <x:c r="Q224" s="2"/>
      <x:c r="R224" s="2"/>
      <x:c r="S224" s="2"/>
      <x:c r="T224" s="2"/>
      <x:c r="U224" s="2"/>
      <x:c r="V224" s="2"/>
      <x:c r="W224" s="2"/>
      <x:c r="X224" s="2"/>
      <x:c r="Y224" s="2"/>
      <x:c r="Z224" s="2"/>
      <x:c r="AA224" s="2"/>
      <x:c r="AB224" s="2"/>
      <x:c r="AC224" s="2"/>
      <x:c r="AD224" s="2"/>
    </x:row>
    <x:row r="225" ht="22" customHeight="1">
      <x:c r="A225" s="1"/>
      <x:c r="B225" s="1"/>
      <x:c r="C225" s="2"/>
      <x:c r="D225" s="2"/>
      <x:c r="E225" s="2"/>
      <x:c r="F225" s="2"/>
      <x:c r="G225" s="2"/>
      <x:c r="H225" s="2"/>
      <x:c r="I225" s="2"/>
      <x:c r="J225" s="2"/>
      <x:c r="K225" s="2"/>
      <x:c r="L225" s="2"/>
      <x:c r="M225" s="2"/>
      <x:c r="N225" s="2"/>
      <x:c r="O225" s="2"/>
      <x:c r="P225" s="2"/>
      <x:c r="Q225" s="2"/>
      <x:c r="R225" s="2"/>
      <x:c r="S225" s="2"/>
      <x:c r="T225" s="2"/>
      <x:c r="U225" s="2"/>
      <x:c r="V225" s="2"/>
      <x:c r="W225" s="2"/>
      <x:c r="X225" s="2"/>
      <x:c r="Y225" s="2"/>
      <x:c r="Z225" s="2"/>
      <x:c r="AA225" s="2"/>
      <x:c r="AB225" s="2"/>
      <x:c r="AC225" s="2"/>
      <x:c r="AD225" s="2"/>
    </x:row>
    <x:row r="226" ht="22" customHeight="1">
      <x:c r="A226" s="1"/>
      <x:c r="B226" s="1"/>
      <x:c r="C226" s="2"/>
      <x:c r="D226" s="2"/>
      <x:c r="E226" s="2"/>
      <x:c r="F226" s="2"/>
      <x:c r="G226" s="2"/>
      <x:c r="H226" s="2"/>
      <x:c r="I226" s="2"/>
      <x:c r="J226" s="2"/>
      <x:c r="K226" s="2"/>
      <x:c r="L226" s="2"/>
      <x:c r="M226" s="2"/>
      <x:c r="N226" s="2"/>
      <x:c r="O226" s="2"/>
      <x:c r="P226" s="2"/>
      <x:c r="Q226" s="2"/>
      <x:c r="R226" s="2"/>
      <x:c r="S226" s="2"/>
      <x:c r="T226" s="2"/>
      <x:c r="U226" s="2"/>
      <x:c r="V226" s="2"/>
      <x:c r="W226" s="2"/>
      <x:c r="X226" s="2"/>
      <x:c r="Y226" s="2"/>
      <x:c r="Z226" s="2"/>
      <x:c r="AA226" s="2"/>
      <x:c r="AB226" s="2"/>
      <x:c r="AC226" s="2"/>
      <x:c r="AD226" s="2"/>
    </x:row>
    <x:row r="227" ht="22" customHeight="1">
      <x:c r="A227" s="1"/>
      <x:c r="B227" s="1"/>
      <x:c r="C227" s="2"/>
      <x:c r="D227" s="2"/>
      <x:c r="E227" s="2"/>
      <x:c r="F227" s="2"/>
      <x:c r="G227" s="2"/>
      <x:c r="H227" s="2"/>
      <x:c r="I227" s="2"/>
      <x:c r="J227" s="2"/>
      <x:c r="K227" s="2"/>
      <x:c r="L227" s="2"/>
      <x:c r="M227" s="2"/>
      <x:c r="N227" s="2"/>
      <x:c r="O227" s="2"/>
      <x:c r="P227" s="2"/>
      <x:c r="Q227" s="2"/>
      <x:c r="R227" s="2"/>
      <x:c r="S227" s="2"/>
      <x:c r="T227" s="2"/>
      <x:c r="U227" s="2"/>
      <x:c r="V227" s="2"/>
      <x:c r="W227" s="2"/>
      <x:c r="X227" s="2"/>
      <x:c r="Y227" s="2"/>
      <x:c r="Z227" s="2"/>
      <x:c r="AA227" s="2"/>
      <x:c r="AB227" s="2"/>
      <x:c r="AC227" s="2"/>
      <x:c r="AD227" s="2"/>
    </x:row>
    <x:row r="228" ht="22" customHeight="1">
      <x:c r="A228" s="1"/>
      <x:c r="B228" s="1"/>
      <x:c r="C228" s="2"/>
      <x:c r="D228" s="2"/>
      <x:c r="E228" s="2"/>
      <x:c r="F228" s="2"/>
      <x:c r="G228" s="2"/>
      <x:c r="H228" s="2"/>
      <x:c r="I228" s="2"/>
      <x:c r="J228" s="2"/>
      <x:c r="K228" s="2"/>
      <x:c r="L228" s="2"/>
      <x:c r="M228" s="2"/>
      <x:c r="N228" s="2"/>
      <x:c r="O228" s="2"/>
      <x:c r="P228" s="2"/>
      <x:c r="Q228" s="2"/>
      <x:c r="R228" s="2"/>
      <x:c r="S228" s="2"/>
      <x:c r="T228" s="2"/>
      <x:c r="U228" s="2"/>
      <x:c r="V228" s="2"/>
      <x:c r="W228" s="2"/>
      <x:c r="X228" s="2"/>
      <x:c r="Y228" s="2"/>
      <x:c r="Z228" s="2"/>
      <x:c r="AA228" s="2"/>
      <x:c r="AB228" s="2"/>
      <x:c r="AC228" s="2"/>
      <x:c r="AD228" s="2"/>
    </x:row>
    <x:row r="229" ht="22" customHeight="1">
      <x:c r="A229" s="1"/>
      <x:c r="B229" s="1"/>
      <x:c r="C229" s="2"/>
      <x:c r="D229" s="2"/>
      <x:c r="E229" s="2"/>
      <x:c r="F229" s="2"/>
      <x:c r="G229" s="2"/>
      <x:c r="H229" s="2"/>
      <x:c r="I229" s="2"/>
      <x:c r="J229" s="2"/>
      <x:c r="K229" s="2"/>
      <x:c r="L229" s="2"/>
      <x:c r="M229" s="2"/>
      <x:c r="N229" s="2"/>
      <x:c r="O229" s="2"/>
      <x:c r="P229" s="2"/>
      <x:c r="Q229" s="2"/>
      <x:c r="R229" s="2"/>
      <x:c r="S229" s="2"/>
      <x:c r="T229" s="2"/>
      <x:c r="U229" s="2"/>
      <x:c r="V229" s="2"/>
      <x:c r="W229" s="2"/>
      <x:c r="X229" s="2"/>
      <x:c r="Y229" s="2"/>
      <x:c r="Z229" s="2"/>
      <x:c r="AA229" s="2"/>
      <x:c r="AB229" s="2"/>
      <x:c r="AC229" s="2"/>
      <x:c r="AD229" s="2"/>
    </x:row>
    <x:row r="230" ht="22" customHeight="1">
      <x:c r="A230" s="1"/>
      <x:c r="B230" s="1"/>
      <x:c r="C230" s="2"/>
      <x:c r="D230" s="2"/>
      <x:c r="E230" s="2"/>
      <x:c r="F230" s="2"/>
      <x:c r="G230" s="2"/>
      <x:c r="H230" s="2"/>
      <x:c r="I230" s="2"/>
      <x:c r="J230" s="2"/>
      <x:c r="K230" s="2"/>
      <x:c r="L230" s="2"/>
      <x:c r="M230" s="2"/>
      <x:c r="N230" s="2"/>
      <x:c r="O230" s="2"/>
      <x:c r="P230" s="2"/>
      <x:c r="Q230" s="2"/>
      <x:c r="R230" s="2"/>
      <x:c r="S230" s="2"/>
      <x:c r="T230" s="2"/>
      <x:c r="U230" s="2"/>
      <x:c r="V230" s="2"/>
      <x:c r="W230" s="2"/>
      <x:c r="X230" s="2"/>
      <x:c r="Y230" s="2"/>
      <x:c r="Z230" s="2"/>
      <x:c r="AA230" s="2"/>
      <x:c r="AB230" s="2"/>
      <x:c r="AC230" s="2"/>
      <x:c r="AD230" s="2"/>
    </x:row>
  </x:sheetData>
  <x:mergeCells>
    <x:mergeCell ref="C7:C8"/>
    <x:mergeCell ref="D7:J8"/>
    <x:mergeCell ref="C10:C11"/>
    <x:mergeCell ref="D10:J11"/>
    <x:mergeCell ref="C13:C14"/>
    <x:mergeCell ref="D13:J14"/>
    <x:mergeCell ref="C16:C17"/>
    <x:mergeCell ref="D16:J17"/>
    <x:mergeCell ref="C19:C20"/>
    <x:mergeCell ref="D19:J20"/>
    <x:mergeCell ref="C22:C23"/>
    <x:mergeCell ref="D22:J23"/>
    <x:mergeCell ref="C25:C26"/>
    <x:mergeCell ref="D25:J26"/>
    <x:mergeCell ref="C28:C29"/>
    <x:mergeCell ref="D28:J29"/>
    <x:mergeCell ref="C31:C32"/>
    <x:mergeCell ref="D31:J32"/>
    <x:mergeCell ref="C34:C35"/>
    <x:mergeCell ref="D34:J35"/>
    <x:mergeCell ref="C37:C38"/>
    <x:mergeCell ref="D37:J38"/>
    <x:mergeCell ref="C40:C41"/>
    <x:mergeCell ref="D40:J41"/>
    <x:mergeCell ref="C43:C44"/>
    <x:mergeCell ref="D43:J44"/>
    <x:mergeCell ref="C46:C47"/>
    <x:mergeCell ref="D46:J47"/>
    <x:mergeCell ref="C49:C50"/>
    <x:mergeCell ref="D49:J50"/>
    <x:mergeCell ref="C52:C53"/>
    <x:mergeCell ref="D52:J53"/>
  </x:mergeCells>
  <x:conditionalFormatting sqref="D58:D59">
    <x:cfRule type="expression" dxfId="16" priority="1">
      <x:formula>ABS(D58)&gt;0.01</x:formula>
    </x:cfRule>
  </x:conditionalFormatting>
  <x:pageMargins left="0.7" right="0.7" top="0.75" bottom="0.75" header="0.3" footer="0.3"/>
</x:worksheet>
</file>